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iagrams/data1.xml" ContentType="application/vnd.openxmlformats-officedocument.drawingml.diagramData+xml"/>
  <Override PartName="/xl/diagrams/layout1.xml" ContentType="application/vnd.openxmlformats-officedocument.drawingml.diagramLayout+xml"/>
  <Override PartName="/xl/diagrams/quickStyle1.xml" ContentType="application/vnd.openxmlformats-officedocument.drawingml.diagramStyle+xml"/>
  <Override PartName="/xl/diagrams/colors1.xml" ContentType="application/vnd.openxmlformats-officedocument.drawingml.diagramColors+xml"/>
  <Override PartName="/xl/diagrams/drawing1.xml" ContentType="application/vnd.ms-office.drawingml.diagram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tahirhis\Desktop\"/>
    </mc:Choice>
  </mc:AlternateContent>
  <bookViews>
    <workbookView xWindow="-15" yWindow="4125" windowWidth="20520" windowHeight="4110" tabRatio="826" activeTab="1"/>
  </bookViews>
  <sheets>
    <sheet name="順番 (H29) (自己採点)" sheetId="151" r:id="rId1"/>
    <sheet name="自己採点申請書(H29)" sheetId="159" r:id="rId2"/>
    <sheet name="社名情報 (H29)" sheetId="80" r:id="rId3"/>
    <sheet name="配置予定技術者(H29)" sheetId="41" r:id="rId4"/>
    <sheet name="ア(ｱ)" sheetId="84" r:id="rId5"/>
    <sheet name="ア(ｲ)" sheetId="86" r:id="rId6"/>
    <sheet name="イ(ｱ)" sheetId="88" r:id="rId7"/>
    <sheet name="イ(ｲ)" sheetId="90" r:id="rId8"/>
    <sheet name="ウ(ｱ)" sheetId="92" r:id="rId9"/>
    <sheet name="ウ(ｲ)" sheetId="94" r:id="rId10"/>
    <sheet name="カ(ｱ)" sheetId="96" r:id="rId11"/>
    <sheet name="カ(ｲ)" sheetId="98" r:id="rId12"/>
    <sheet name="カ(ｳ)" sheetId="100" r:id="rId13"/>
    <sheet name="カ(ｴ)" sheetId="102" r:id="rId14"/>
    <sheet name="キ(ｴ)" sheetId="104" r:id="rId15"/>
    <sheet name="キ(ｵ)" sheetId="106" r:id="rId16"/>
    <sheet name="キ(ｶ)" sheetId="148" r:id="rId17"/>
    <sheet name="ケ(ｱ)" sheetId="108" r:id="rId18"/>
    <sheet name="ケ(ｲ)" sheetId="110" r:id="rId19"/>
    <sheet name="ケ(ｳ)" sheetId="112" r:id="rId20"/>
    <sheet name="コ(ｱ)" sheetId="114" r:id="rId21"/>
    <sheet name="コ(ｱ)割" sheetId="116" r:id="rId22"/>
    <sheet name="コ(ｲ)" sheetId="118" r:id="rId23"/>
    <sheet name="コ(ｲ)割" sheetId="160" r:id="rId24"/>
    <sheet name="コ(ｳ) " sheetId="161" r:id="rId25"/>
    <sheet name="コ(ｴ)" sheetId="124" r:id="rId26"/>
    <sheet name="コ(ｵ)" sheetId="126" r:id="rId27"/>
    <sheet name="サ(ｱ)" sheetId="128" r:id="rId28"/>
    <sheet name="サ(ｲ)" sheetId="130" r:id="rId29"/>
    <sheet name="サ(ｳ)" sheetId="132" r:id="rId30"/>
    <sheet name="サ(ｴ)" sheetId="134" r:id="rId31"/>
    <sheet name="サ(ｵ)" sheetId="136" r:id="rId32"/>
    <sheet name="サ(ｷ)" sheetId="138" r:id="rId33"/>
  </sheets>
  <definedNames>
    <definedName name="_xlnm.Print_Area" localSheetId="4">'ア(ｱ)'!$A$1:$AG$49</definedName>
    <definedName name="_xlnm.Print_Area" localSheetId="5">'ア(ｲ)'!$A$1:$M$62</definedName>
    <definedName name="_xlnm.Print_Area" localSheetId="6">'イ(ｱ)'!$A$1:$M$61</definedName>
    <definedName name="_xlnm.Print_Area" localSheetId="7">'イ(ｲ)'!$A$1:$M$62</definedName>
    <definedName name="_xlnm.Print_Area" localSheetId="8">'ウ(ｱ)'!$A$1:$AG$59</definedName>
    <definedName name="_xlnm.Print_Area" localSheetId="9">'ウ(ｲ)'!$A$1:$M$62</definedName>
    <definedName name="_xlnm.Print_Area" localSheetId="10">'カ(ｱ)'!$A$1:$M$61</definedName>
    <definedName name="_xlnm.Print_Area" localSheetId="11">'カ(ｲ)'!$A$1:$M$61</definedName>
    <definedName name="_xlnm.Print_Area" localSheetId="12">'カ(ｳ)'!$A$1:$M$60</definedName>
    <definedName name="_xlnm.Print_Area" localSheetId="13">'カ(ｴ)'!$A$1:$M$62</definedName>
    <definedName name="_xlnm.Print_Area" localSheetId="14">'キ(ｴ)'!$A$1:$M$61</definedName>
    <definedName name="_xlnm.Print_Area" localSheetId="15">'キ(ｵ)'!$A$1:$M$62</definedName>
    <definedName name="_xlnm.Print_Area" localSheetId="16">'キ(ｶ)'!$B$1:$N$62</definedName>
    <definedName name="_xlnm.Print_Area" localSheetId="17">'ケ(ｱ)'!$A$1:$M$52</definedName>
    <definedName name="_xlnm.Print_Area" localSheetId="18">'ケ(ｲ)'!$A$1:$M$62</definedName>
    <definedName name="_xlnm.Print_Area" localSheetId="19">'ケ(ｳ)'!$A$1:$M$59</definedName>
    <definedName name="_xlnm.Print_Area" localSheetId="20">'コ(ｱ)'!$A$1:$M$62</definedName>
    <definedName name="_xlnm.Print_Area" localSheetId="21">'コ(ｱ)割'!$A$1:$M$62</definedName>
    <definedName name="_xlnm.Print_Area" localSheetId="22">'コ(ｲ)'!$A$1:$M$59</definedName>
    <definedName name="_xlnm.Print_Area" localSheetId="23">'コ(ｲ)割'!$A$1:$M$60</definedName>
    <definedName name="_xlnm.Print_Area" localSheetId="24">'コ(ｳ) '!$A$1:$I$50</definedName>
    <definedName name="_xlnm.Print_Area" localSheetId="25">'コ(ｴ)'!$A$1:$M$59</definedName>
    <definedName name="_xlnm.Print_Area" localSheetId="26">'コ(ｵ)'!$A$1:$M$59</definedName>
    <definedName name="_xlnm.Print_Area" localSheetId="27">'サ(ｱ)'!$A$1:$S$48</definedName>
    <definedName name="_xlnm.Print_Area" localSheetId="28">'サ(ｲ)'!$A$1:$M$60</definedName>
    <definedName name="_xlnm.Print_Area" localSheetId="29">'サ(ｳ)'!$A$1:$M$60</definedName>
    <definedName name="_xlnm.Print_Area" localSheetId="30">'サ(ｴ)'!$A$1:$M$59</definedName>
    <definedName name="_xlnm.Print_Area" localSheetId="31">'サ(ｵ)'!$A$1:$M$59</definedName>
    <definedName name="_xlnm.Print_Area" localSheetId="32">'サ(ｷ)'!$A$1:$M$59</definedName>
    <definedName name="_xlnm.Print_Area" localSheetId="1">'自己採点申請書(H29)'!$A$1:$U$81</definedName>
    <definedName name="_xlnm.Print_Area" localSheetId="2">'社名情報 (H29)'!$A$1:$M$61</definedName>
    <definedName name="_xlnm.Print_Area" localSheetId="0">'順番 (H29) (自己採点)'!$A$1:$N$28</definedName>
    <definedName name="_xlnm.Print_Area" localSheetId="3">'配置予定技術者(H29)'!$A$1:$Q$62</definedName>
  </definedNames>
  <calcPr calcId="152511"/>
</workbook>
</file>

<file path=xl/calcChain.xml><?xml version="1.0" encoding="utf-8"?>
<calcChain xmlns="http://schemas.openxmlformats.org/spreadsheetml/2006/main">
  <c r="Q54" i="159" l="1"/>
  <c r="Q71" i="159"/>
  <c r="Q28" i="159"/>
  <c r="R31" i="159"/>
  <c r="R55" i="159" l="1"/>
  <c r="S62" i="159" l="1"/>
  <c r="S38" i="159"/>
  <c r="S68" i="159"/>
  <c r="L34" i="160" l="1"/>
  <c r="G34" i="160"/>
  <c r="I46" i="161" l="1"/>
  <c r="C11" i="161"/>
  <c r="D16" i="160"/>
  <c r="AB70" i="159"/>
  <c r="AA70" i="159"/>
  <c r="Z70" i="159"/>
  <c r="S70" i="159"/>
  <c r="R70" i="159"/>
  <c r="U70" i="159" s="1"/>
  <c r="Q70" i="159"/>
  <c r="AB69" i="159"/>
  <c r="AA69" i="159"/>
  <c r="Z69" i="159"/>
  <c r="S69" i="159"/>
  <c r="R69" i="159"/>
  <c r="U69" i="159" s="1"/>
  <c r="Q69" i="159"/>
  <c r="AB68" i="159"/>
  <c r="AA68" i="159"/>
  <c r="Z68" i="159"/>
  <c r="R68" i="159"/>
  <c r="U68" i="159" s="1"/>
  <c r="Q68" i="159"/>
  <c r="AB67" i="159"/>
  <c r="AA67" i="159"/>
  <c r="Z67" i="159"/>
  <c r="S67" i="159"/>
  <c r="R67" i="159"/>
  <c r="U67" i="159" s="1"/>
  <c r="Q67" i="159"/>
  <c r="AB66" i="159"/>
  <c r="AA66" i="159"/>
  <c r="Z66" i="159"/>
  <c r="S66" i="159"/>
  <c r="R66" i="159"/>
  <c r="U66" i="159" s="1"/>
  <c r="Q66" i="159"/>
  <c r="AB65" i="159"/>
  <c r="AA65" i="159"/>
  <c r="Z65" i="159"/>
  <c r="S65" i="159"/>
  <c r="R65" i="159"/>
  <c r="U65" i="159" s="1"/>
  <c r="Q65" i="159"/>
  <c r="AB64" i="159"/>
  <c r="AA64" i="159"/>
  <c r="Z64" i="159"/>
  <c r="S64" i="159"/>
  <c r="R64" i="159"/>
  <c r="U64" i="159" s="1"/>
  <c r="Q64" i="159"/>
  <c r="AB63" i="159"/>
  <c r="AA63" i="159"/>
  <c r="Z63" i="159"/>
  <c r="S63" i="159"/>
  <c r="R63" i="159"/>
  <c r="U63" i="159" s="1"/>
  <c r="Q63" i="159"/>
  <c r="AB62" i="159"/>
  <c r="AA62" i="159"/>
  <c r="Z62" i="159"/>
  <c r="R62" i="159"/>
  <c r="U62" i="159" s="1"/>
  <c r="Q62" i="159"/>
  <c r="AD61" i="159"/>
  <c r="AC61" i="159"/>
  <c r="AB61" i="159"/>
  <c r="AA61" i="159"/>
  <c r="Z61" i="159"/>
  <c r="S61" i="159"/>
  <c r="R61" i="159"/>
  <c r="U61" i="159" s="1"/>
  <c r="Q61" i="159"/>
  <c r="AB60" i="159"/>
  <c r="AA60" i="159"/>
  <c r="Z60" i="159"/>
  <c r="S60" i="159"/>
  <c r="R60" i="159"/>
  <c r="U60" i="159" s="1"/>
  <c r="Q60" i="159"/>
  <c r="AB59" i="159"/>
  <c r="AA59" i="159"/>
  <c r="Z59" i="159"/>
  <c r="S59" i="159"/>
  <c r="R59" i="159"/>
  <c r="U59" i="159" s="1"/>
  <c r="Q59" i="159"/>
  <c r="AB58" i="159"/>
  <c r="AA58" i="159"/>
  <c r="Z58" i="159"/>
  <c r="S58" i="159"/>
  <c r="R58" i="159"/>
  <c r="U58" i="159" s="1"/>
  <c r="Q58" i="159"/>
  <c r="AC57" i="159"/>
  <c r="AB57" i="159"/>
  <c r="AA57" i="159"/>
  <c r="Z57" i="159"/>
  <c r="S57" i="159"/>
  <c r="R57" i="159"/>
  <c r="U57" i="159" s="1"/>
  <c r="Q57" i="159"/>
  <c r="AC56" i="159"/>
  <c r="AB56" i="159"/>
  <c r="AA56" i="159"/>
  <c r="Z56" i="159"/>
  <c r="S56" i="159"/>
  <c r="R56" i="159"/>
  <c r="U56" i="159" s="1"/>
  <c r="Q56" i="159"/>
  <c r="AB55" i="159"/>
  <c r="AA55" i="159"/>
  <c r="Z55" i="159"/>
  <c r="S55" i="159"/>
  <c r="U55" i="159"/>
  <c r="Q55" i="159"/>
  <c r="AB54" i="159"/>
  <c r="AA54" i="159"/>
  <c r="Z54" i="159"/>
  <c r="S54" i="159"/>
  <c r="U54" i="159"/>
  <c r="AB53" i="159"/>
  <c r="AA53" i="159"/>
  <c r="Z53" i="159"/>
  <c r="R53" i="159"/>
  <c r="Q53" i="159"/>
  <c r="AB52" i="159"/>
  <c r="AA52" i="159"/>
  <c r="Z52" i="159"/>
  <c r="R52" i="159"/>
  <c r="Q52" i="159"/>
  <c r="AB51" i="159"/>
  <c r="AA51" i="159"/>
  <c r="Z51" i="159"/>
  <c r="R51" i="159"/>
  <c r="Q51" i="159"/>
  <c r="AB50" i="159"/>
  <c r="AA50" i="159"/>
  <c r="Z50" i="159"/>
  <c r="R50" i="159"/>
  <c r="Q50" i="159"/>
  <c r="AB49" i="159"/>
  <c r="AA49" i="159"/>
  <c r="Z49" i="159"/>
  <c r="S49" i="159"/>
  <c r="X52" i="159"/>
  <c r="Q49" i="159"/>
  <c r="AC48" i="159"/>
  <c r="AB48" i="159"/>
  <c r="AA48" i="159"/>
  <c r="Z48" i="159"/>
  <c r="S48" i="159"/>
  <c r="R48" i="159"/>
  <c r="U48" i="159" s="1"/>
  <c r="Q48" i="159"/>
  <c r="AC47" i="159"/>
  <c r="AB47" i="159"/>
  <c r="AA47" i="159"/>
  <c r="Z47" i="159"/>
  <c r="S47" i="159"/>
  <c r="R47" i="159"/>
  <c r="U47" i="159" s="1"/>
  <c r="Q47" i="159"/>
  <c r="AB46" i="159"/>
  <c r="AA46" i="159"/>
  <c r="Z46" i="159"/>
  <c r="S46" i="159"/>
  <c r="R46" i="159"/>
  <c r="U46" i="159" s="1"/>
  <c r="Q46" i="159"/>
  <c r="AB45" i="159"/>
  <c r="AA45" i="159"/>
  <c r="Z45" i="159"/>
  <c r="S45" i="159"/>
  <c r="R45" i="159"/>
  <c r="U45" i="159" s="1"/>
  <c r="Q45" i="159"/>
  <c r="Y44" i="159"/>
  <c r="S44" i="159"/>
  <c r="Q44" i="159"/>
  <c r="Y43" i="159"/>
  <c r="S43" i="159"/>
  <c r="Q43" i="159"/>
  <c r="Y42" i="159"/>
  <c r="S42" i="159"/>
  <c r="Q42" i="159"/>
  <c r="AD41" i="159"/>
  <c r="AC41" i="159"/>
  <c r="AB41" i="159"/>
  <c r="AA41" i="159"/>
  <c r="Z41" i="159"/>
  <c r="S41" i="159"/>
  <c r="U41" i="159"/>
  <c r="Q41" i="159"/>
  <c r="AC40" i="159"/>
  <c r="AB40" i="159"/>
  <c r="AA40" i="159"/>
  <c r="Z40" i="159"/>
  <c r="S40" i="159"/>
  <c r="R40" i="159"/>
  <c r="U40" i="159" s="1"/>
  <c r="Q40" i="159"/>
  <c r="AB39" i="159"/>
  <c r="AA39" i="159"/>
  <c r="Z39" i="159"/>
  <c r="S39" i="159"/>
  <c r="R39" i="159"/>
  <c r="U39" i="159" s="1"/>
  <c r="Q39" i="159"/>
  <c r="AB38" i="159"/>
  <c r="AA38" i="159"/>
  <c r="Z38" i="159"/>
  <c r="R38" i="159"/>
  <c r="U38" i="159" s="1"/>
  <c r="Q38" i="159"/>
  <c r="Y37" i="159"/>
  <c r="S37" i="159"/>
  <c r="Q37" i="159"/>
  <c r="Y36" i="159"/>
  <c r="S36" i="159"/>
  <c r="Q36" i="159"/>
  <c r="Y35" i="159"/>
  <c r="S35" i="159"/>
  <c r="Q35" i="159"/>
  <c r="AG34" i="159"/>
  <c r="Y34" i="159"/>
  <c r="S34" i="159"/>
  <c r="Q34" i="159"/>
  <c r="AG33" i="159"/>
  <c r="Y33" i="159"/>
  <c r="S33" i="159"/>
  <c r="Q33" i="159"/>
  <c r="AG32" i="159"/>
  <c r="Y32" i="159"/>
  <c r="S32" i="159"/>
  <c r="Q32" i="159"/>
  <c r="AB31" i="159"/>
  <c r="AA31" i="159"/>
  <c r="Z31" i="159"/>
  <c r="S31" i="159"/>
  <c r="AG31" i="159"/>
  <c r="U31" i="159"/>
  <c r="Q31" i="159"/>
  <c r="AG30" i="159"/>
  <c r="AC30" i="159"/>
  <c r="AB30" i="159"/>
  <c r="AA30" i="159"/>
  <c r="Z30" i="159"/>
  <c r="S30" i="159"/>
  <c r="R30" i="159"/>
  <c r="U30" i="159" s="1"/>
  <c r="Q30" i="159"/>
  <c r="AB29" i="159"/>
  <c r="AA29" i="159"/>
  <c r="Z29" i="159"/>
  <c r="S29" i="159"/>
  <c r="R29" i="159"/>
  <c r="U29" i="159" s="1"/>
  <c r="Q29" i="159"/>
  <c r="AC28" i="159"/>
  <c r="AB28" i="159"/>
  <c r="AA28" i="159"/>
  <c r="Z28" i="159"/>
  <c r="S28" i="159"/>
  <c r="U28" i="159"/>
  <c r="AC27" i="159"/>
  <c r="AB27" i="159"/>
  <c r="AA27" i="159"/>
  <c r="Z27" i="159"/>
  <c r="S27" i="159"/>
  <c r="R27" i="159"/>
  <c r="U27" i="159" s="1"/>
  <c r="Q27" i="159"/>
  <c r="AB26" i="159"/>
  <c r="AA26" i="159"/>
  <c r="Z26" i="159"/>
  <c r="S26" i="159"/>
  <c r="R26" i="159"/>
  <c r="U26" i="159" s="1"/>
  <c r="Q26" i="159"/>
  <c r="AD25" i="159"/>
  <c r="AC25" i="159"/>
  <c r="AB25" i="159"/>
  <c r="AA25" i="159"/>
  <c r="Z25" i="159"/>
  <c r="S25" i="159"/>
  <c r="U25" i="159"/>
  <c r="Q25" i="159"/>
  <c r="B6" i="159"/>
  <c r="C32" i="112"/>
  <c r="E34" i="112"/>
  <c r="D33" i="112"/>
  <c r="D21" i="112"/>
  <c r="D19" i="128"/>
  <c r="D18" i="126"/>
  <c r="D17" i="118"/>
  <c r="D29" i="116"/>
  <c r="D29" i="114"/>
  <c r="D17" i="138"/>
  <c r="D17" i="136"/>
  <c r="D17" i="134"/>
  <c r="D17" i="132"/>
  <c r="D17" i="130"/>
  <c r="D24" i="126"/>
  <c r="P11" i="124"/>
  <c r="P14" i="124"/>
  <c r="P17" i="124"/>
  <c r="D23" i="124"/>
  <c r="G48" i="112"/>
  <c r="D17" i="110"/>
  <c r="D38" i="110"/>
  <c r="P9" i="108"/>
  <c r="P11" i="108"/>
  <c r="P13" i="108"/>
  <c r="D17" i="108"/>
  <c r="E22" i="148"/>
  <c r="D22" i="106"/>
  <c r="D38" i="106"/>
  <c r="D26" i="104"/>
  <c r="D17" i="102"/>
  <c r="D30" i="102"/>
  <c r="D16" i="100"/>
  <c r="D33" i="100"/>
  <c r="D16" i="98"/>
  <c r="D16" i="96"/>
  <c r="D21" i="94"/>
  <c r="L17" i="92"/>
  <c r="G50" i="92"/>
  <c r="G51" i="92"/>
  <c r="D17" i="90"/>
  <c r="D16" i="88"/>
  <c r="D33" i="88"/>
  <c r="D16" i="86"/>
  <c r="B43" i="86"/>
  <c r="L15" i="84"/>
  <c r="S16" i="84"/>
  <c r="H45" i="84"/>
  <c r="H46" i="84"/>
  <c r="D18" i="80"/>
  <c r="AG27" i="159" l="1"/>
  <c r="Y25" i="159"/>
  <c r="X53" i="159"/>
  <c r="Y49" i="159"/>
  <c r="Y55" i="159"/>
  <c r="Y58" i="159"/>
  <c r="Y59" i="159"/>
  <c r="Y60" i="159"/>
  <c r="Y61" i="159"/>
  <c r="Y63" i="159"/>
  <c r="Y65" i="159"/>
  <c r="Y67" i="159"/>
  <c r="Y69" i="159"/>
  <c r="Y54" i="159"/>
  <c r="Y56" i="159"/>
  <c r="Y57" i="159"/>
  <c r="Y62" i="159"/>
  <c r="Y64" i="159"/>
  <c r="Y66" i="159"/>
  <c r="Y68" i="159"/>
  <c r="Y70" i="159"/>
  <c r="X49" i="159"/>
  <c r="X51" i="159"/>
  <c r="Y27" i="159"/>
  <c r="Y28" i="159"/>
  <c r="Y38" i="159"/>
  <c r="Y40" i="159"/>
  <c r="Y41" i="159"/>
  <c r="Y45" i="159"/>
  <c r="Y47" i="159"/>
  <c r="Y48" i="159"/>
  <c r="AG28" i="159"/>
  <c r="Y29" i="159"/>
  <c r="AG29" i="159"/>
  <c r="Y30" i="159"/>
  <c r="Y31" i="159"/>
  <c r="Y39" i="159"/>
  <c r="Y46" i="159"/>
  <c r="Y26" i="159"/>
  <c r="AG26" i="159"/>
  <c r="X50" i="159"/>
  <c r="U49" i="159"/>
  <c r="B3" i="159" s="1"/>
  <c r="Y71" i="159" l="1"/>
  <c r="R71" i="159" s="1"/>
</calcChain>
</file>

<file path=xl/comments1.xml><?xml version="1.0" encoding="utf-8"?>
<comments xmlns="http://schemas.openxmlformats.org/spreadsheetml/2006/main">
  <authors>
    <author>埼玉県</author>
  </authors>
  <commentList>
    <comment ref="B9" authorId="0" shapeId="0">
      <text>
        <r>
          <rPr>
            <b/>
            <sz val="9"/>
            <color indexed="81"/>
            <rFont val="HG丸ｺﾞｼｯｸM-PRO"/>
            <family val="3"/>
            <charset val="128"/>
          </rPr>
          <t xml:space="preserve">発注者が記入！！
</t>
        </r>
        <r>
          <rPr>
            <sz val="9"/>
            <color indexed="81"/>
            <rFont val="HG丸ｺﾞｼｯｸM-PRO"/>
            <family val="3"/>
            <charset val="128"/>
          </rPr>
          <t xml:space="preserve">
【入札説明書が知事の場合】
　　埼玉県知事　○○　○○
【入札説明書が○○事務所長の場合】
　　○○事務所長</t>
        </r>
      </text>
    </comment>
    <comment ref="L12" authorId="0" shapeId="0">
      <text>
        <r>
          <rPr>
            <sz val="9"/>
            <color indexed="81"/>
            <rFont val="ＭＳ Ｐゴシック"/>
            <family val="3"/>
            <charset val="128"/>
          </rPr>
          <t>住所を入力して下さい。</t>
        </r>
      </text>
    </comment>
    <comment ref="L13" authorId="0" shapeId="0">
      <text>
        <r>
          <rPr>
            <sz val="9"/>
            <color indexed="81"/>
            <rFont val="ＭＳ Ｐゴシック"/>
            <family val="3"/>
            <charset val="128"/>
          </rPr>
          <t>会社名を入力して下さい。</t>
        </r>
      </text>
    </comment>
    <comment ref="L14" authorId="0" shapeId="0">
      <text>
        <r>
          <rPr>
            <sz val="9"/>
            <color indexed="81"/>
            <rFont val="ＭＳ Ｐゴシック"/>
            <family val="3"/>
            <charset val="128"/>
          </rPr>
          <t>代表者名を入力して下さい。</t>
        </r>
      </text>
    </comment>
    <comment ref="S14" authorId="0" shapeId="0">
      <text>
        <r>
          <rPr>
            <sz val="9"/>
            <color indexed="81"/>
            <rFont val="ＭＳ Ｐゴシック"/>
            <family val="3"/>
            <charset val="128"/>
          </rPr>
          <t>代表者印を押印してください。</t>
        </r>
      </text>
    </comment>
    <comment ref="L15" authorId="0" shapeId="0">
      <text>
        <r>
          <rPr>
            <sz val="9"/>
            <color indexed="81"/>
            <rFont val="ＭＳ Ｐゴシック"/>
            <family val="3"/>
            <charset val="128"/>
          </rPr>
          <t>担当者名を入力して下さい。</t>
        </r>
      </text>
    </comment>
    <comment ref="L16" authorId="0" shapeId="0">
      <text>
        <r>
          <rPr>
            <sz val="9"/>
            <color indexed="81"/>
            <rFont val="ＭＳ Ｐゴシック"/>
            <family val="3"/>
            <charset val="128"/>
          </rPr>
          <t>電話番号を入力して下さい。</t>
        </r>
      </text>
    </comment>
    <comment ref="E20" authorId="0" shapeId="0">
      <text>
        <r>
          <rPr>
            <b/>
            <sz val="9"/>
            <color indexed="81"/>
            <rFont val="ＭＳ Ｐゴシック"/>
            <family val="3"/>
            <charset val="128"/>
          </rPr>
          <t>発注者が記入！！</t>
        </r>
        <r>
          <rPr>
            <sz val="9"/>
            <color indexed="81"/>
            <rFont val="ＭＳ Ｐゴシック"/>
            <family val="3"/>
            <charset val="128"/>
          </rPr>
          <t xml:space="preserve">
　工事名を入力して下さい。</t>
        </r>
      </text>
    </comment>
    <comment ref="E22" authorId="0" shapeId="0">
      <text>
        <r>
          <rPr>
            <b/>
            <sz val="9"/>
            <color indexed="81"/>
            <rFont val="ＭＳ Ｐゴシック"/>
            <family val="3"/>
            <charset val="128"/>
          </rPr>
          <t>発注者が記入！！</t>
        </r>
        <r>
          <rPr>
            <sz val="9"/>
            <color indexed="81"/>
            <rFont val="ＭＳ Ｐゴシック"/>
            <family val="3"/>
            <charset val="128"/>
          </rPr>
          <t xml:space="preserve">
　工事名を入力して下さい。</t>
        </r>
      </text>
    </comment>
    <comment ref="Z63" authorId="0" shapeId="0">
      <text>
        <r>
          <rPr>
            <sz val="9"/>
            <color indexed="81"/>
            <rFont val="ＭＳ Ｐゴシック"/>
            <family val="3"/>
            <charset val="128"/>
          </rPr>
          <t xml:space="preserve">得点を変更する場合、=IF(P63="○",1,"未選択項目")の１の部分を評価項目の満点に修正
</t>
        </r>
      </text>
    </comment>
    <comment ref="AA63" authorId="0" shapeId="0">
      <text>
        <r>
          <rPr>
            <sz val="9"/>
            <color indexed="81"/>
            <rFont val="ＭＳ Ｐゴシック"/>
            <family val="3"/>
            <charset val="128"/>
          </rPr>
          <t xml:space="preserve">得点を変更する場合、=IF(P63="○",0,"入力しない")の0の部分を評価項目の得点に応じて修正　EX:0→0.5
</t>
        </r>
      </text>
    </comment>
    <comment ref="AB63" authorId="0" shapeId="0">
      <text>
        <r>
          <rPr>
            <sz val="9"/>
            <color indexed="81"/>
            <rFont val="ＭＳ Ｐゴシック"/>
            <family val="3"/>
            <charset val="128"/>
          </rPr>
          <t xml:space="preserve">得点を変更する場合、=IF(P63="○","","－")の""の部分を評価項目の得点に応じて修正　EX:""→0
</t>
        </r>
      </text>
    </comment>
  </commentList>
</comments>
</file>

<file path=xl/sharedStrings.xml><?xml version="1.0" encoding="utf-8"?>
<sst xmlns="http://schemas.openxmlformats.org/spreadsheetml/2006/main" count="976" uniqueCount="457">
  <si>
    <t>○</t>
    <phoneticPr fontId="2"/>
  </si>
  <si>
    <t>該当</t>
    <rPh sb="0" eb="2">
      <t>ガイトウ</t>
    </rPh>
    <phoneticPr fontId="2"/>
  </si>
  <si>
    <t>配点</t>
    <rPh sb="0" eb="2">
      <t>ハイテン</t>
    </rPh>
    <phoneticPr fontId="2"/>
  </si>
  <si>
    <t>評価項目</t>
    <rPh sb="0" eb="2">
      <t>ヒョウカ</t>
    </rPh>
    <rPh sb="2" eb="4">
      <t>コウモク</t>
    </rPh>
    <phoneticPr fontId="2"/>
  </si>
  <si>
    <t>自己
採点</t>
    <rPh sb="0" eb="2">
      <t>ジコ</t>
    </rPh>
    <rPh sb="3" eb="5">
      <t>サイテン</t>
    </rPh>
    <phoneticPr fontId="2"/>
  </si>
  <si>
    <t>必須評価項目</t>
    <rPh sb="0" eb="2">
      <t>ヒッス</t>
    </rPh>
    <rPh sb="2" eb="4">
      <t>ヒョウカ</t>
    </rPh>
    <rPh sb="4" eb="6">
      <t>コウモク</t>
    </rPh>
    <phoneticPr fontId="2"/>
  </si>
  <si>
    <t>選択評価項目</t>
    <rPh sb="0" eb="2">
      <t>センタク</t>
    </rPh>
    <rPh sb="2" eb="4">
      <t>ヒョウカ</t>
    </rPh>
    <rPh sb="4" eb="6">
      <t>コウモク</t>
    </rPh>
    <phoneticPr fontId="2"/>
  </si>
  <si>
    <t>合　計</t>
    <rPh sb="0" eb="1">
      <t>ゴウ</t>
    </rPh>
    <rPh sb="2" eb="3">
      <t>ケイ</t>
    </rPh>
    <phoneticPr fontId="2"/>
  </si>
  <si>
    <t>工事場所</t>
    <rPh sb="0" eb="2">
      <t>コウジ</t>
    </rPh>
    <rPh sb="2" eb="4">
      <t>バショ</t>
    </rPh>
    <phoneticPr fontId="2"/>
  </si>
  <si>
    <t>（あて先）</t>
    <rPh sb="3" eb="4">
      <t>サキ</t>
    </rPh>
    <phoneticPr fontId="2"/>
  </si>
  <si>
    <t>完成年度</t>
    <rPh sb="0" eb="2">
      <t>カンセイ</t>
    </rPh>
    <rPh sb="2" eb="4">
      <t>ネンド</t>
    </rPh>
    <phoneticPr fontId="2"/>
  </si>
  <si>
    <t>工事名</t>
    <rPh sb="0" eb="3">
      <t>コウジメイ</t>
    </rPh>
    <phoneticPr fontId="2"/>
  </si>
  <si>
    <t>契約工期</t>
    <rPh sb="0" eb="2">
      <t>ケイヤク</t>
    </rPh>
    <rPh sb="2" eb="4">
      <t>コウキ</t>
    </rPh>
    <phoneticPr fontId="2"/>
  </si>
  <si>
    <t>～</t>
    <phoneticPr fontId="2"/>
  </si>
  <si>
    <t>完成年月日</t>
    <rPh sb="0" eb="2">
      <t>カンセイ</t>
    </rPh>
    <rPh sb="2" eb="5">
      <t>ネンガッピ</t>
    </rPh>
    <phoneticPr fontId="2"/>
  </si>
  <si>
    <t>工事成績評定（企業の技術能力）</t>
    <rPh sb="0" eb="2">
      <t>コウジ</t>
    </rPh>
    <rPh sb="2" eb="4">
      <t>セイセキ</t>
    </rPh>
    <rPh sb="4" eb="6">
      <t>ヒョウテイ</t>
    </rPh>
    <rPh sb="7" eb="9">
      <t>キギョウ</t>
    </rPh>
    <rPh sb="10" eb="12">
      <t>ギジュツ</t>
    </rPh>
    <rPh sb="12" eb="14">
      <t>ノウリョク</t>
    </rPh>
    <phoneticPr fontId="2"/>
  </si>
  <si>
    <t>平均</t>
    <rPh sb="0" eb="2">
      <t>ヘイキン</t>
    </rPh>
    <phoneticPr fontId="2"/>
  </si>
  <si>
    <t>工事名称</t>
    <rPh sb="0" eb="2">
      <t>コウジ</t>
    </rPh>
    <rPh sb="2" eb="4">
      <t>メイショウ</t>
    </rPh>
    <phoneticPr fontId="3"/>
  </si>
  <si>
    <t>契約金額</t>
    <rPh sb="0" eb="3">
      <t>ケイヤクキン</t>
    </rPh>
    <rPh sb="3" eb="4">
      <t>ガク</t>
    </rPh>
    <phoneticPr fontId="3"/>
  </si>
  <si>
    <t>工期</t>
    <rPh sb="0" eb="2">
      <t>コウキ</t>
    </rPh>
    <phoneticPr fontId="3"/>
  </si>
  <si>
    <t>受注形態</t>
    <rPh sb="0" eb="2">
      <t>ジュチュウ</t>
    </rPh>
    <rPh sb="2" eb="4">
      <t>ケイタイ</t>
    </rPh>
    <phoneticPr fontId="3"/>
  </si>
  <si>
    <t>工事概要</t>
    <rPh sb="0" eb="2">
      <t>コウジ</t>
    </rPh>
    <rPh sb="2" eb="4">
      <t>ガイヨウ</t>
    </rPh>
    <phoneticPr fontId="3"/>
  </si>
  <si>
    <t>ＣＯ2削減対策</t>
    <phoneticPr fontId="3"/>
  </si>
  <si>
    <t>（ありの場合）</t>
    <rPh sb="4" eb="6">
      <t>バアイ</t>
    </rPh>
    <phoneticPr fontId="3"/>
  </si>
  <si>
    <t>工事成績評定（配置予定技術者の技術能力）</t>
    <rPh sb="0" eb="2">
      <t>コウジ</t>
    </rPh>
    <rPh sb="2" eb="4">
      <t>セイセキ</t>
    </rPh>
    <rPh sb="4" eb="6">
      <t>ヒョウテイ</t>
    </rPh>
    <rPh sb="7" eb="9">
      <t>ハイチ</t>
    </rPh>
    <rPh sb="9" eb="11">
      <t>ヨテイ</t>
    </rPh>
    <rPh sb="11" eb="14">
      <t>ギジュツシャ</t>
    </rPh>
    <rPh sb="15" eb="17">
      <t>ギジュツ</t>
    </rPh>
    <rPh sb="17" eb="19">
      <t>ノウリョク</t>
    </rPh>
    <phoneticPr fontId="2"/>
  </si>
  <si>
    <t>氏名</t>
    <rPh sb="0" eb="2">
      <t>シメイ</t>
    </rPh>
    <phoneticPr fontId="3"/>
  </si>
  <si>
    <t>年度</t>
    <rPh sb="0" eb="2">
      <t>ネンド</t>
    </rPh>
    <phoneticPr fontId="3"/>
  </si>
  <si>
    <t>新製品・新技術紹介制度等の登録</t>
    <phoneticPr fontId="3"/>
  </si>
  <si>
    <t>県産資材の選定</t>
    <phoneticPr fontId="3"/>
  </si>
  <si>
    <t>土木</t>
  </si>
  <si>
    <t>業種</t>
  </si>
  <si>
    <t>ほ装</t>
  </si>
  <si>
    <t>建築</t>
  </si>
  <si>
    <t>大工</t>
  </si>
  <si>
    <t>ガラス</t>
  </si>
  <si>
    <t>内装仕上</t>
  </si>
  <si>
    <t>左官</t>
  </si>
  <si>
    <t>とび・土工</t>
  </si>
  <si>
    <t>石</t>
  </si>
  <si>
    <t>屋根</t>
  </si>
  <si>
    <t>ﾀｲﾙ･れんが･ﾌﾞﾛｯｸ</t>
  </si>
  <si>
    <t>塗装</t>
  </si>
  <si>
    <t>電気</t>
  </si>
  <si>
    <t>電気通信</t>
  </si>
  <si>
    <t>管</t>
  </si>
  <si>
    <t>水道施設</t>
  </si>
  <si>
    <t>清掃施設</t>
  </si>
  <si>
    <t>鋼構造物</t>
  </si>
  <si>
    <t>鉄筋</t>
  </si>
  <si>
    <t>しゅんせつ</t>
  </si>
  <si>
    <t>板金</t>
  </si>
  <si>
    <t>防水</t>
  </si>
  <si>
    <t>機械器具設置</t>
  </si>
  <si>
    <t>消防施設</t>
  </si>
  <si>
    <t>熱絶縁</t>
  </si>
  <si>
    <t>造園</t>
  </si>
  <si>
    <t>さく井</t>
  </si>
  <si>
    <t>建具</t>
  </si>
  <si>
    <t>変更前
（会社名）</t>
    <rPh sb="0" eb="3">
      <t>ヘンコウマエ</t>
    </rPh>
    <rPh sb="5" eb="8">
      <t>カイシャメイ</t>
    </rPh>
    <phoneticPr fontId="3"/>
  </si>
  <si>
    <t>日時</t>
    <rPh sb="0" eb="2">
      <t>ニチジ</t>
    </rPh>
    <phoneticPr fontId="3"/>
  </si>
  <si>
    <t>場所</t>
    <rPh sb="0" eb="2">
      <t>バショ</t>
    </rPh>
    <phoneticPr fontId="3"/>
  </si>
  <si>
    <t>内容</t>
    <rPh sb="0" eb="2">
      <t>ナイヨウ</t>
    </rPh>
    <phoneticPr fontId="3"/>
  </si>
  <si>
    <t>合併前
（会社名）</t>
    <rPh sb="0" eb="2">
      <t>ガッペイ</t>
    </rPh>
    <rPh sb="2" eb="3">
      <t>マエ</t>
    </rPh>
    <rPh sb="5" eb="8">
      <t>カイシャメイ</t>
    </rPh>
    <phoneticPr fontId="3"/>
  </si>
  <si>
    <t>平成</t>
    <rPh sb="0" eb="2">
      <t>ヘイセイ</t>
    </rPh>
    <phoneticPr fontId="4"/>
  </si>
  <si>
    <t>年</t>
    <rPh sb="0" eb="1">
      <t>ネン</t>
    </rPh>
    <phoneticPr fontId="4"/>
  </si>
  <si>
    <t>月</t>
    <rPh sb="0" eb="1">
      <t>ガツ</t>
    </rPh>
    <phoneticPr fontId="4"/>
  </si>
  <si>
    <t>平成</t>
    <rPh sb="0" eb="2">
      <t>ヘイセイ</t>
    </rPh>
    <phoneticPr fontId="3"/>
  </si>
  <si>
    <t>年</t>
    <rPh sb="0" eb="1">
      <t>ネン</t>
    </rPh>
    <phoneticPr fontId="3"/>
  </si>
  <si>
    <t>月</t>
    <rPh sb="0" eb="1">
      <t>ガツ</t>
    </rPh>
    <phoneticPr fontId="3"/>
  </si>
  <si>
    <t>日</t>
    <rPh sb="0" eb="1">
      <t>ニチ</t>
    </rPh>
    <phoneticPr fontId="3"/>
  </si>
  <si>
    <t>現在の会社名</t>
    <rPh sb="0" eb="2">
      <t>ゲンザイ</t>
    </rPh>
    <rPh sb="3" eb="6">
      <t>カイシャメイ</t>
    </rPh>
    <phoneticPr fontId="3"/>
  </si>
  <si>
    <t>実績</t>
    <rPh sb="0" eb="2">
      <t>ジッセキ</t>
    </rPh>
    <phoneticPr fontId="3"/>
  </si>
  <si>
    <t>受賞年度</t>
    <rPh sb="0" eb="2">
      <t>ジュショウ</t>
    </rPh>
    <rPh sb="2" eb="4">
      <t>ネンド</t>
    </rPh>
    <phoneticPr fontId="3"/>
  </si>
  <si>
    <t>類似に該当
する部分
のみ記入</t>
    <phoneticPr fontId="3"/>
  </si>
  <si>
    <t>○</t>
    <phoneticPr fontId="3"/>
  </si>
  <si>
    <t>協定の
有無</t>
    <rPh sb="0" eb="2">
      <t>キョウテイ</t>
    </rPh>
    <rPh sb="4" eb="6">
      <t>ウム</t>
    </rPh>
    <phoneticPr fontId="3"/>
  </si>
  <si>
    <t>実績の
有無</t>
    <rPh sb="0" eb="2">
      <t>ジッセキ</t>
    </rPh>
    <rPh sb="4" eb="6">
      <t>ウム</t>
    </rPh>
    <phoneticPr fontId="3"/>
  </si>
  <si>
    <t>登録の
有無</t>
    <rPh sb="0" eb="2">
      <t>トウロク</t>
    </rPh>
    <rPh sb="4" eb="6">
      <t>ウム</t>
    </rPh>
    <phoneticPr fontId="3"/>
  </si>
  <si>
    <t>①</t>
    <phoneticPr fontId="3"/>
  </si>
  <si>
    <t>②</t>
    <phoneticPr fontId="3"/>
  </si>
  <si>
    <t>社名情報</t>
    <rPh sb="0" eb="1">
      <t>シャ</t>
    </rPh>
    <rPh sb="1" eb="2">
      <t>メイ</t>
    </rPh>
    <rPh sb="2" eb="4">
      <t>ジョウホウ</t>
    </rPh>
    <phoneticPr fontId="2"/>
  </si>
  <si>
    <t>あり</t>
    <phoneticPr fontId="3"/>
  </si>
  <si>
    <t>なし</t>
    <phoneticPr fontId="3"/>
  </si>
  <si>
    <t>　あり</t>
    <phoneticPr fontId="3"/>
  </si>
  <si>
    <t>　なし</t>
    <phoneticPr fontId="3"/>
  </si>
  <si>
    <t>○</t>
    <phoneticPr fontId="4"/>
  </si>
  <si>
    <t>提出様式</t>
    <rPh sb="0" eb="2">
      <t>テイシュツ</t>
    </rPh>
    <rPh sb="2" eb="4">
      <t>ヨウシキ</t>
    </rPh>
    <phoneticPr fontId="2"/>
  </si>
  <si>
    <t>該当する
表彰１つに○</t>
    <rPh sb="5" eb="7">
      <t>ヒョウショウ</t>
    </rPh>
    <phoneticPr fontId="3"/>
  </si>
  <si>
    <t>　←小数点以下切り捨て</t>
    <rPh sb="2" eb="5">
      <t>ショウスウテン</t>
    </rPh>
    <rPh sb="5" eb="7">
      <t>イカ</t>
    </rPh>
    <rPh sb="7" eb="8">
      <t>キ</t>
    </rPh>
    <rPh sb="9" eb="10">
      <t>ス</t>
    </rPh>
    <phoneticPr fontId="3"/>
  </si>
  <si>
    <t>経験の
有無</t>
    <rPh sb="0" eb="2">
      <t>ケイケン</t>
    </rPh>
    <rPh sb="4" eb="6">
      <t>ウム</t>
    </rPh>
    <phoneticPr fontId="3"/>
  </si>
  <si>
    <t>工事成績評定</t>
    <rPh sb="0" eb="2">
      <t>コウジ</t>
    </rPh>
    <rPh sb="2" eb="4">
      <t>セイセキ</t>
    </rPh>
    <rPh sb="4" eb="6">
      <t>ヒョウテイ</t>
    </rPh>
    <phoneticPr fontId="2"/>
  </si>
  <si>
    <t>施工実績</t>
    <rPh sb="0" eb="2">
      <t>セコウ</t>
    </rPh>
    <rPh sb="2" eb="4">
      <t>ジッセキ</t>
    </rPh>
    <phoneticPr fontId="2"/>
  </si>
  <si>
    <t>災害防止活動等の実績</t>
    <rPh sb="0" eb="2">
      <t>サイガイ</t>
    </rPh>
    <rPh sb="2" eb="4">
      <t>ボウシ</t>
    </rPh>
    <rPh sb="4" eb="6">
      <t>カツドウ</t>
    </rPh>
    <rPh sb="6" eb="7">
      <t>トウ</t>
    </rPh>
    <rPh sb="8" eb="10">
      <t>ジッセキ</t>
    </rPh>
    <phoneticPr fontId="2"/>
  </si>
  <si>
    <t>CO2削減対策</t>
    <rPh sb="3" eb="5">
      <t>サクゲン</t>
    </rPh>
    <rPh sb="5" eb="7">
      <t>タイサク</t>
    </rPh>
    <phoneticPr fontId="2"/>
  </si>
  <si>
    <t>工程管理の適切性</t>
    <rPh sb="0" eb="2">
      <t>コウテイ</t>
    </rPh>
    <rPh sb="2" eb="4">
      <t>カンリ</t>
    </rPh>
    <rPh sb="5" eb="8">
      <t>テキセツセイ</t>
    </rPh>
    <phoneticPr fontId="2"/>
  </si>
  <si>
    <t>品質管理の適切性</t>
    <rPh sb="0" eb="2">
      <t>ヒンシツ</t>
    </rPh>
    <rPh sb="2" eb="4">
      <t>カンリ</t>
    </rPh>
    <rPh sb="5" eb="8">
      <t>テキセツセイ</t>
    </rPh>
    <phoneticPr fontId="2"/>
  </si>
  <si>
    <t>安全管理の適切性</t>
    <rPh sb="0" eb="2">
      <t>アンゼン</t>
    </rPh>
    <rPh sb="2" eb="4">
      <t>カンリ</t>
    </rPh>
    <rPh sb="5" eb="8">
      <t>テキセツセイ</t>
    </rPh>
    <phoneticPr fontId="2"/>
  </si>
  <si>
    <t>技術提案</t>
    <rPh sb="0" eb="2">
      <t>ギジュツ</t>
    </rPh>
    <rPh sb="2" eb="4">
      <t>テイアン</t>
    </rPh>
    <phoneticPr fontId="2"/>
  </si>
  <si>
    <t>ＶＥの提案</t>
    <rPh sb="3" eb="5">
      <t>テイアン</t>
    </rPh>
    <phoneticPr fontId="2"/>
  </si>
  <si>
    <t>優秀工事表彰</t>
    <rPh sb="0" eb="2">
      <t>ユウシュウ</t>
    </rPh>
    <rPh sb="2" eb="4">
      <t>コウジ</t>
    </rPh>
    <rPh sb="4" eb="6">
      <t>ヒョウショウ</t>
    </rPh>
    <phoneticPr fontId="2"/>
  </si>
  <si>
    <t>ＩＳＯ取得状況</t>
    <rPh sb="3" eb="5">
      <t>シュトク</t>
    </rPh>
    <rPh sb="5" eb="7">
      <t>ジョウキョウ</t>
    </rPh>
    <phoneticPr fontId="2"/>
  </si>
  <si>
    <t>難工事完了実績</t>
    <rPh sb="0" eb="3">
      <t>ナンコウジ</t>
    </rPh>
    <rPh sb="3" eb="5">
      <t>カンリョウ</t>
    </rPh>
    <rPh sb="5" eb="7">
      <t>ジッセキ</t>
    </rPh>
    <phoneticPr fontId="2"/>
  </si>
  <si>
    <t>企業の技術能力</t>
    <rPh sb="0" eb="2">
      <t>キギョウ</t>
    </rPh>
    <rPh sb="3" eb="5">
      <t>ギジュツ</t>
    </rPh>
    <rPh sb="5" eb="7">
      <t>ノウリョク</t>
    </rPh>
    <phoneticPr fontId="2"/>
  </si>
  <si>
    <t>配置予定技術者の技術能力</t>
    <rPh sb="0" eb="2">
      <t>ハイチ</t>
    </rPh>
    <rPh sb="2" eb="4">
      <t>ヨテイ</t>
    </rPh>
    <rPh sb="4" eb="7">
      <t>ギジュツシャ</t>
    </rPh>
    <rPh sb="8" eb="10">
      <t>ギジュツ</t>
    </rPh>
    <rPh sb="10" eb="12">
      <t>ノウリョク</t>
    </rPh>
    <phoneticPr fontId="2"/>
  </si>
  <si>
    <t>企業の地域精通度</t>
    <rPh sb="0" eb="2">
      <t>キギョウ</t>
    </rPh>
    <rPh sb="3" eb="5">
      <t>チイキ</t>
    </rPh>
    <rPh sb="5" eb="7">
      <t>セイツウ</t>
    </rPh>
    <rPh sb="7" eb="8">
      <t>ド</t>
    </rPh>
    <phoneticPr fontId="2"/>
  </si>
  <si>
    <t>企業の社会的貢献度</t>
    <rPh sb="0" eb="2">
      <t>キギョウ</t>
    </rPh>
    <rPh sb="3" eb="6">
      <t>シャカイテキ</t>
    </rPh>
    <rPh sb="6" eb="9">
      <t>コウケンド</t>
    </rPh>
    <phoneticPr fontId="2"/>
  </si>
  <si>
    <t>その他</t>
    <rPh sb="2" eb="3">
      <t>タ</t>
    </rPh>
    <phoneticPr fontId="2"/>
  </si>
  <si>
    <t>企業倫理や信頼性等</t>
    <rPh sb="0" eb="2">
      <t>キギョウ</t>
    </rPh>
    <rPh sb="2" eb="4">
      <t>リンリ</t>
    </rPh>
    <rPh sb="5" eb="8">
      <t>シンライセイ</t>
    </rPh>
    <rPh sb="8" eb="9">
      <t>トウ</t>
    </rPh>
    <phoneticPr fontId="2"/>
  </si>
  <si>
    <t>施工管理の適切性
発注者が指定した
課題への対応</t>
    <rPh sb="0" eb="2">
      <t>セコウ</t>
    </rPh>
    <rPh sb="2" eb="4">
      <t>カンリ</t>
    </rPh>
    <rPh sb="5" eb="8">
      <t>テキセツセイ</t>
    </rPh>
    <rPh sb="9" eb="12">
      <t>ハッチュウシャ</t>
    </rPh>
    <rPh sb="13" eb="15">
      <t>シテイ</t>
    </rPh>
    <rPh sb="18" eb="20">
      <t>カダイ</t>
    </rPh>
    <rPh sb="22" eb="24">
      <t>タイオウ</t>
    </rPh>
    <phoneticPr fontId="2"/>
  </si>
  <si>
    <t>社名変更・合併</t>
    <rPh sb="0" eb="2">
      <t>シャメイ</t>
    </rPh>
    <rPh sb="2" eb="4">
      <t>ヘンコウ</t>
    </rPh>
    <rPh sb="5" eb="7">
      <t>ガッペイ</t>
    </rPh>
    <phoneticPr fontId="3"/>
  </si>
  <si>
    <t>社名変更
・合併の
有無</t>
    <rPh sb="0" eb="2">
      <t>シャメイ</t>
    </rPh>
    <rPh sb="2" eb="4">
      <t>ヘンコウ</t>
    </rPh>
    <rPh sb="6" eb="8">
      <t>ガッペイ</t>
    </rPh>
    <rPh sb="10" eb="12">
      <t>ウム</t>
    </rPh>
    <phoneticPr fontId="3"/>
  </si>
  <si>
    <t>新製品・新技術紹介制度等の登録</t>
    <rPh sb="0" eb="3">
      <t>シンセイヒン</t>
    </rPh>
    <rPh sb="4" eb="7">
      <t>シンギジュツ</t>
    </rPh>
    <rPh sb="7" eb="9">
      <t>ショウカイ</t>
    </rPh>
    <rPh sb="9" eb="11">
      <t>セイド</t>
    </rPh>
    <rPh sb="11" eb="12">
      <t>トウ</t>
    </rPh>
    <rPh sb="13" eb="15">
      <t>トウロク</t>
    </rPh>
    <phoneticPr fontId="2"/>
  </si>
  <si>
    <t>（入札参加者）</t>
    <rPh sb="1" eb="3">
      <t>ニュウサツ</t>
    </rPh>
    <rPh sb="3" eb="6">
      <t>サンカシャ</t>
    </rPh>
    <phoneticPr fontId="2"/>
  </si>
  <si>
    <t>工 事 名：</t>
    <rPh sb="0" eb="1">
      <t>コウ</t>
    </rPh>
    <rPh sb="2" eb="3">
      <t>コト</t>
    </rPh>
    <rPh sb="4" eb="5">
      <t>メイ</t>
    </rPh>
    <phoneticPr fontId="2"/>
  </si>
  <si>
    <t>工事場所：</t>
    <rPh sb="0" eb="2">
      <t>コウジ</t>
    </rPh>
    <rPh sb="2" eb="4">
      <t>バショ</t>
    </rPh>
    <phoneticPr fontId="2"/>
  </si>
  <si>
    <t>発注者が指定した課題への対応の的確性</t>
    <rPh sb="0" eb="3">
      <t>ハッチュウシャ</t>
    </rPh>
    <rPh sb="4" eb="6">
      <t>シテイ</t>
    </rPh>
    <rPh sb="8" eb="10">
      <t>カダイ</t>
    </rPh>
    <rPh sb="12" eb="14">
      <t>タイオウ</t>
    </rPh>
    <rPh sb="15" eb="18">
      <t>テキカクセイ</t>
    </rPh>
    <phoneticPr fontId="2"/>
  </si>
  <si>
    <t>技術提案を実現するための方法</t>
    <rPh sb="0" eb="2">
      <t>ギジュツ</t>
    </rPh>
    <rPh sb="2" eb="4">
      <t>テイアン</t>
    </rPh>
    <rPh sb="5" eb="7">
      <t>ジツゲン</t>
    </rPh>
    <rPh sb="12" eb="14">
      <t>ホウホウ</t>
    </rPh>
    <phoneticPr fontId="2"/>
  </si>
  <si>
    <t>(ｱ)</t>
  </si>
  <si>
    <t>(ｲ)</t>
  </si>
  <si>
    <t>(ｳ)</t>
  </si>
  <si>
    <t>(ｴ)</t>
  </si>
  <si>
    <t>不正軽油の使用による法令違反</t>
    <rPh sb="0" eb="2">
      <t>フセイ</t>
    </rPh>
    <rPh sb="2" eb="4">
      <t>ケイユ</t>
    </rPh>
    <rPh sb="5" eb="7">
      <t>シヨウ</t>
    </rPh>
    <rPh sb="10" eb="12">
      <t>ホウレイ</t>
    </rPh>
    <rPh sb="12" eb="14">
      <t>イハン</t>
    </rPh>
    <phoneticPr fontId="2"/>
  </si>
  <si>
    <t>総合評価の不履行</t>
    <rPh sb="0" eb="2">
      <t>ソウゴウ</t>
    </rPh>
    <rPh sb="2" eb="4">
      <t>ヒョウカ</t>
    </rPh>
    <rPh sb="5" eb="8">
      <t>フリコウ</t>
    </rPh>
    <phoneticPr fontId="2"/>
  </si>
  <si>
    <t>過積載による法令違反</t>
    <rPh sb="0" eb="3">
      <t>カセキサイ</t>
    </rPh>
    <rPh sb="6" eb="8">
      <t>ホウレイ</t>
    </rPh>
    <rPh sb="8" eb="10">
      <t>イハン</t>
    </rPh>
    <phoneticPr fontId="2"/>
  </si>
  <si>
    <t>入札契約に関する不当な強要行為</t>
    <rPh sb="0" eb="2">
      <t>ニュウサツ</t>
    </rPh>
    <rPh sb="2" eb="4">
      <t>ケイヤク</t>
    </rPh>
    <rPh sb="5" eb="6">
      <t>カン</t>
    </rPh>
    <rPh sb="8" eb="10">
      <t>フトウ</t>
    </rPh>
    <rPh sb="11" eb="13">
      <t>キョウヨウ</t>
    </rPh>
    <rPh sb="13" eb="15">
      <t>コウイ</t>
    </rPh>
    <phoneticPr fontId="2"/>
  </si>
  <si>
    <t>死亡事故</t>
    <rPh sb="0" eb="2">
      <t>シボウ</t>
    </rPh>
    <rPh sb="2" eb="4">
      <t>ジコ</t>
    </rPh>
    <phoneticPr fontId="2"/>
  </si>
  <si>
    <t>日　から</t>
    <rPh sb="0" eb="1">
      <t>ニチ</t>
    </rPh>
    <phoneticPr fontId="3"/>
  </si>
  <si>
    <t>日　まで</t>
    <rPh sb="0" eb="1">
      <t>ニチ</t>
    </rPh>
    <phoneticPr fontId="3"/>
  </si>
  <si>
    <t>発生日</t>
    <rPh sb="0" eb="3">
      <t>ハッセイビ</t>
    </rPh>
    <phoneticPr fontId="3"/>
  </si>
  <si>
    <t>災害防止活動等の実績（協定）</t>
    <rPh sb="11" eb="13">
      <t>キョウテイ</t>
    </rPh>
    <phoneticPr fontId="3"/>
  </si>
  <si>
    <t>災害防止活動等の実績（実績）</t>
    <rPh sb="11" eb="13">
      <t>ジッセキ</t>
    </rPh>
    <phoneticPr fontId="3"/>
  </si>
  <si>
    <t>社名変更　あり</t>
    <rPh sb="0" eb="2">
      <t>シャメイ</t>
    </rPh>
    <rPh sb="2" eb="4">
      <t>ヘンコウ</t>
    </rPh>
    <phoneticPr fontId="3"/>
  </si>
  <si>
    <t>合　　併　あり</t>
    <rPh sb="0" eb="1">
      <t>ゴウ</t>
    </rPh>
    <rPh sb="3" eb="4">
      <t>ヘイ</t>
    </rPh>
    <phoneticPr fontId="3"/>
  </si>
  <si>
    <t>建設業
許可番号</t>
    <rPh sb="0" eb="3">
      <t>ケンセツギョウ</t>
    </rPh>
    <rPh sb="4" eb="6">
      <t>キョカ</t>
    </rPh>
    <rPh sb="6" eb="8">
      <t>バンゴウ</t>
    </rPh>
    <phoneticPr fontId="3"/>
  </si>
  <si>
    <t>施工箇所</t>
    <rPh sb="0" eb="2">
      <t>セコウ</t>
    </rPh>
    <rPh sb="2" eb="4">
      <t>カショ</t>
    </rPh>
    <phoneticPr fontId="2"/>
  </si>
  <si>
    <t>受注形態</t>
    <rPh sb="0" eb="2">
      <t>ジュチュウ</t>
    </rPh>
    <rPh sb="2" eb="4">
      <t>ケイタイ</t>
    </rPh>
    <phoneticPr fontId="2"/>
  </si>
  <si>
    <t>Ｎｏ</t>
    <phoneticPr fontId="2"/>
  </si>
  <si>
    <t>合計</t>
    <rPh sb="0" eb="2">
      <t>ゴウケイ</t>
    </rPh>
    <phoneticPr fontId="2"/>
  </si>
  <si>
    <t>契約金額（円）</t>
    <rPh sb="0" eb="3">
      <t>ケイヤクキン</t>
    </rPh>
    <rPh sb="3" eb="4">
      <t>ガク</t>
    </rPh>
    <rPh sb="5" eb="6">
      <t>エン</t>
    </rPh>
    <phoneticPr fontId="2"/>
  </si>
  <si>
    <t>エコアップ
認証
の有無</t>
    <rPh sb="6" eb="8">
      <t>ニンショウ</t>
    </rPh>
    <rPh sb="10" eb="12">
      <t>ウム</t>
    </rPh>
    <phoneticPr fontId="3"/>
  </si>
  <si>
    <t>入札説明書に
記載された資格の名称</t>
    <rPh sb="15" eb="17">
      <t>メイショウ</t>
    </rPh>
    <phoneticPr fontId="3"/>
  </si>
  <si>
    <t>配置予定技術者の氏名</t>
    <rPh sb="0" eb="2">
      <t>ハイチ</t>
    </rPh>
    <rPh sb="2" eb="4">
      <t>ヨテイ</t>
    </rPh>
    <rPh sb="4" eb="7">
      <t>ギジュツシャ</t>
    </rPh>
    <rPh sb="8" eb="9">
      <t>シ</t>
    </rPh>
    <rPh sb="9" eb="10">
      <t>メイ</t>
    </rPh>
    <phoneticPr fontId="3"/>
  </si>
  <si>
    <t>／</t>
    <phoneticPr fontId="3"/>
  </si>
  <si>
    <t>配置予定技術者の氏名</t>
    <rPh sb="0" eb="2">
      <t>ハイチ</t>
    </rPh>
    <rPh sb="2" eb="4">
      <t>ヨテイ</t>
    </rPh>
    <rPh sb="4" eb="7">
      <t>ギジュツシャ</t>
    </rPh>
    <rPh sb="8" eb="10">
      <t>シメイ</t>
    </rPh>
    <phoneticPr fontId="3"/>
  </si>
  <si>
    <t>旧姓</t>
    <rPh sb="0" eb="2">
      <t>キュウセイ</t>
    </rPh>
    <phoneticPr fontId="3"/>
  </si>
  <si>
    <t>工事業種</t>
    <rPh sb="0" eb="2">
      <t>コウジ</t>
    </rPh>
    <rPh sb="2" eb="4">
      <t>ギョウシュ</t>
    </rPh>
    <phoneticPr fontId="11"/>
  </si>
  <si>
    <t>工事業</t>
    <rPh sb="0" eb="2">
      <t>コウジ</t>
    </rPh>
    <rPh sb="2" eb="3">
      <t>ギョウ</t>
    </rPh>
    <phoneticPr fontId="11"/>
  </si>
  <si>
    <t>１８～２２</t>
    <phoneticPr fontId="11"/>
  </si>
  <si>
    <t>受付記号</t>
    <rPh sb="0" eb="2">
      <t>ウケツケ</t>
    </rPh>
    <rPh sb="2" eb="4">
      <t>キゴウ</t>
    </rPh>
    <phoneticPr fontId="2"/>
  </si>
  <si>
    <t>氏名が変わった場合に記入</t>
    <rPh sb="0" eb="2">
      <t>シメイ</t>
    </rPh>
    <rPh sb="3" eb="4">
      <t>カ</t>
    </rPh>
    <rPh sb="7" eb="9">
      <t>バアイ</t>
    </rPh>
    <rPh sb="10" eb="12">
      <t>キニュウ</t>
    </rPh>
    <phoneticPr fontId="3"/>
  </si>
  <si>
    <t>単体</t>
    <rPh sb="0" eb="2">
      <t>タンタイ</t>
    </rPh>
    <phoneticPr fontId="3"/>
  </si>
  <si>
    <t>（イ）不正軽油使用</t>
    <phoneticPr fontId="4"/>
  </si>
  <si>
    <t>　順番は、図のとおりとする。</t>
    <phoneticPr fontId="12"/>
  </si>
  <si>
    <t xml:space="preserve">①については、全ての工事で、必ず提出する。
</t>
    <rPh sb="7" eb="8">
      <t>スベ</t>
    </rPh>
    <rPh sb="10" eb="12">
      <t>コウジ</t>
    </rPh>
    <rPh sb="14" eb="15">
      <t>カナラ</t>
    </rPh>
    <rPh sb="16" eb="18">
      <t>テイシュツ</t>
    </rPh>
    <phoneticPr fontId="12"/>
  </si>
  <si>
    <t>　技術提案Ａ（Ｂ）の場合は、一番最後に添付する。</t>
    <rPh sb="1" eb="3">
      <t>ギジュツ</t>
    </rPh>
    <rPh sb="3" eb="5">
      <t>テイアン</t>
    </rPh>
    <rPh sb="10" eb="12">
      <t>バアイ</t>
    </rPh>
    <rPh sb="14" eb="16">
      <t>イチバン</t>
    </rPh>
    <rPh sb="16" eb="18">
      <t>サイゴ</t>
    </rPh>
    <rPh sb="19" eb="21">
      <t>テンプ</t>
    </rPh>
    <phoneticPr fontId="12"/>
  </si>
  <si>
    <t>平成</t>
    <rPh sb="0" eb="2">
      <t>ヘイセイ</t>
    </rPh>
    <phoneticPr fontId="2"/>
  </si>
  <si>
    <t>年</t>
    <rPh sb="0" eb="1">
      <t>ネン</t>
    </rPh>
    <phoneticPr fontId="2"/>
  </si>
  <si>
    <t>月</t>
    <rPh sb="0" eb="1">
      <t>ガツ</t>
    </rPh>
    <phoneticPr fontId="2"/>
  </si>
  <si>
    <t>日</t>
    <rPh sb="0" eb="1">
      <t>ニチ</t>
    </rPh>
    <phoneticPr fontId="2"/>
  </si>
  <si>
    <t>配置予定
技術者の氏名</t>
    <rPh sb="0" eb="2">
      <t>ハイチ</t>
    </rPh>
    <rPh sb="2" eb="4">
      <t>ヨテイ</t>
    </rPh>
    <rPh sb="5" eb="8">
      <t>ギジュツシャ</t>
    </rPh>
    <rPh sb="9" eb="11">
      <t>シメイ</t>
    </rPh>
    <phoneticPr fontId="3"/>
  </si>
  <si>
    <t>氏名が変わった場合に記入</t>
    <phoneticPr fontId="3"/>
  </si>
  <si>
    <t>配置予定技術者の
生年月日</t>
    <rPh sb="0" eb="2">
      <t>ハイチ</t>
    </rPh>
    <rPh sb="2" eb="4">
      <t>ヨテイ</t>
    </rPh>
    <rPh sb="4" eb="7">
      <t>ギジュツシャ</t>
    </rPh>
    <rPh sb="9" eb="13">
      <t>セイネンガッピ</t>
    </rPh>
    <phoneticPr fontId="3"/>
  </si>
  <si>
    <t>企業の社会的貢献度</t>
    <rPh sb="0" eb="2">
      <t>キギョウ</t>
    </rPh>
    <rPh sb="3" eb="6">
      <t>シャカイテキ</t>
    </rPh>
    <rPh sb="6" eb="8">
      <t>コウケン</t>
    </rPh>
    <rPh sb="8" eb="9">
      <t>ド</t>
    </rPh>
    <phoneticPr fontId="2"/>
  </si>
  <si>
    <t>円</t>
    <rPh sb="0" eb="1">
      <t>エン</t>
    </rPh>
    <phoneticPr fontId="3"/>
  </si>
  <si>
    <t>ＣＯＲＩＮＳ
登録番号</t>
    <rPh sb="7" eb="9">
      <t>トウロク</t>
    </rPh>
    <rPh sb="9" eb="11">
      <t>バンゴウ</t>
    </rPh>
    <phoneticPr fontId="3"/>
  </si>
  <si>
    <t>ＶＥ提案の採用実績</t>
    <phoneticPr fontId="3"/>
  </si>
  <si>
    <t>（ありの場合）</t>
    <rPh sb="4" eb="6">
      <t>バアイ</t>
    </rPh>
    <phoneticPr fontId="2"/>
  </si>
  <si>
    <t>なし</t>
    <phoneticPr fontId="2"/>
  </si>
  <si>
    <t>／</t>
    <phoneticPr fontId="2"/>
  </si>
  <si>
    <t>県産資材の選定（割合設定用）</t>
    <rPh sb="8" eb="10">
      <t>ワリアイ</t>
    </rPh>
    <rPh sb="10" eb="13">
      <t>セッテイヨウ</t>
    </rPh>
    <phoneticPr fontId="2"/>
  </si>
  <si>
    <t>選定の
有無</t>
    <rPh sb="0" eb="2">
      <t>センテイ</t>
    </rPh>
    <rPh sb="4" eb="6">
      <t>ウム</t>
    </rPh>
    <phoneticPr fontId="2"/>
  </si>
  <si>
    <t>あり</t>
    <phoneticPr fontId="2"/>
  </si>
  <si>
    <t>保有する資格</t>
    <phoneticPr fontId="3"/>
  </si>
  <si>
    <t>優秀技術者表彰</t>
    <rPh sb="0" eb="2">
      <t>ユウシュウ</t>
    </rPh>
    <phoneticPr fontId="3"/>
  </si>
  <si>
    <t>除雪契約実績</t>
    <phoneticPr fontId="3"/>
  </si>
  <si>
    <t>不正軽油の使用による法令違反</t>
    <rPh sb="0" eb="2">
      <t>フセイ</t>
    </rPh>
    <rPh sb="10" eb="12">
      <t>ホウレイ</t>
    </rPh>
    <rPh sb="12" eb="14">
      <t>イハン</t>
    </rPh>
    <phoneticPr fontId="3"/>
  </si>
  <si>
    <t>ディーゼル不適合車の使用による法令違反</t>
    <phoneticPr fontId="3"/>
  </si>
  <si>
    <t>過積載による法令違反</t>
    <rPh sb="0" eb="3">
      <t>カセキサイ</t>
    </rPh>
    <rPh sb="6" eb="8">
      <t>ホウレイ</t>
    </rPh>
    <rPh sb="8" eb="10">
      <t>イハン</t>
    </rPh>
    <phoneticPr fontId="3"/>
  </si>
  <si>
    <t>総合評価の不履行</t>
    <phoneticPr fontId="3"/>
  </si>
  <si>
    <t>死亡事故</t>
    <rPh sb="0" eb="2">
      <t>シボウ</t>
    </rPh>
    <rPh sb="2" eb="4">
      <t>ジコ</t>
    </rPh>
    <phoneticPr fontId="3"/>
  </si>
  <si>
    <t>施工実績（企業の技術能力）</t>
    <phoneticPr fontId="3"/>
  </si>
  <si>
    <t>施工経験（配置予定技術者の技術能力）</t>
    <phoneticPr fontId="3"/>
  </si>
  <si>
    <t>県産資材の選定（割合設定用）</t>
    <rPh sb="0" eb="2">
      <t>ケンサン</t>
    </rPh>
    <rPh sb="2" eb="4">
      <t>シザイ</t>
    </rPh>
    <rPh sb="5" eb="7">
      <t>センテイ</t>
    </rPh>
    <rPh sb="8" eb="10">
      <t>ワリアイ</t>
    </rPh>
    <rPh sb="10" eb="12">
      <t>セッテイ</t>
    </rPh>
    <rPh sb="12" eb="13">
      <t>ヨウ</t>
    </rPh>
    <phoneticPr fontId="2"/>
  </si>
  <si>
    <t>契約年度</t>
    <rPh sb="0" eb="2">
      <t>ケイヤク</t>
    </rPh>
    <rPh sb="2" eb="4">
      <t>ネンド</t>
    </rPh>
    <phoneticPr fontId="3"/>
  </si>
  <si>
    <t>発注者</t>
    <rPh sb="0" eb="3">
      <t>ハッチュウシャ</t>
    </rPh>
    <phoneticPr fontId="3"/>
  </si>
  <si>
    <t>発注者</t>
    <rPh sb="0" eb="2">
      <t>ハッチュウ</t>
    </rPh>
    <rPh sb="2" eb="3">
      <t>シャ</t>
    </rPh>
    <phoneticPr fontId="3"/>
  </si>
  <si>
    <t>□　入札説明書で添付資料を確認してください。</t>
    <rPh sb="2" eb="4">
      <t>ニュウサツ</t>
    </rPh>
    <rPh sb="4" eb="7">
      <t>セツメイショ</t>
    </rPh>
    <rPh sb="8" eb="10">
      <t>テンプ</t>
    </rPh>
    <rPh sb="10" eb="12">
      <t>シリョウ</t>
    </rPh>
    <rPh sb="13" eb="15">
      <t>カクニン</t>
    </rPh>
    <phoneticPr fontId="3"/>
  </si>
  <si>
    <t>役割</t>
    <rPh sb="0" eb="2">
      <t>ヤクワリ</t>
    </rPh>
    <phoneticPr fontId="3"/>
  </si>
  <si>
    <t>現場代理人</t>
    <rPh sb="0" eb="2">
      <t>ゲンバ</t>
    </rPh>
    <rPh sb="2" eb="5">
      <t>ダイリニン</t>
    </rPh>
    <phoneticPr fontId="3"/>
  </si>
  <si>
    <t>監理技術者</t>
    <rPh sb="0" eb="2">
      <t>カンリ</t>
    </rPh>
    <rPh sb="2" eb="5">
      <t>ギジュツシャ</t>
    </rPh>
    <phoneticPr fontId="3"/>
  </si>
  <si>
    <t>主任技術者</t>
    <rPh sb="0" eb="2">
      <t>シュニン</t>
    </rPh>
    <rPh sb="2" eb="5">
      <t>ギジュツシャ</t>
    </rPh>
    <phoneticPr fontId="3"/>
  </si>
  <si>
    <t>採用年度</t>
    <rPh sb="0" eb="2">
      <t>サイヨウ</t>
    </rPh>
    <rPh sb="2" eb="4">
      <t>ネンド</t>
    </rPh>
    <phoneticPr fontId="3"/>
  </si>
  <si>
    <t>上記資格
の有無</t>
    <rPh sb="0" eb="2">
      <t>ジョウキ</t>
    </rPh>
    <rPh sb="2" eb="4">
      <t>シカク</t>
    </rPh>
    <rPh sb="6" eb="8">
      <t>ウム</t>
    </rPh>
    <phoneticPr fontId="3"/>
  </si>
  <si>
    <t>再委託（委託者が承諾したもの）</t>
    <rPh sb="0" eb="3">
      <t>サイイタク</t>
    </rPh>
    <rPh sb="4" eb="7">
      <t>イタクシャ</t>
    </rPh>
    <rPh sb="8" eb="10">
      <t>ショウダク</t>
    </rPh>
    <phoneticPr fontId="3"/>
  </si>
  <si>
    <t>受託者</t>
    <rPh sb="0" eb="3">
      <t>ジュタクシャ</t>
    </rPh>
    <phoneticPr fontId="3"/>
  </si>
  <si>
    <t>企業の社会的貢献の実績</t>
    <rPh sb="0" eb="2">
      <t>キギョウ</t>
    </rPh>
    <rPh sb="3" eb="6">
      <t>シャカイテキ</t>
    </rPh>
    <rPh sb="6" eb="8">
      <t>コウケン</t>
    </rPh>
    <rPh sb="9" eb="11">
      <t>ジッセキ</t>
    </rPh>
    <phoneticPr fontId="3"/>
  </si>
  <si>
    <t xml:space="preserve"> ２　県土づくり優秀建設工事施工者表彰</t>
  </si>
  <si>
    <t xml:space="preserve"> ３　農林部優秀建設工事施工者表彰</t>
  </si>
  <si>
    <t xml:space="preserve"> ４　企業局優秀施工業者等表彰</t>
  </si>
  <si>
    <t>　２　埼玉県農林部優秀現場代理人等表彰</t>
  </si>
  <si>
    <t>　３　埼玉県企業局優秀施工業者等表彰</t>
  </si>
  <si>
    <t>入札参加停止措置</t>
    <rPh sb="0" eb="2">
      <t>ニュウサツ</t>
    </rPh>
    <rPh sb="2" eb="4">
      <t>サンカ</t>
    </rPh>
    <rPh sb="4" eb="6">
      <t>テイシ</t>
    </rPh>
    <rPh sb="6" eb="8">
      <t>ソチ</t>
    </rPh>
    <phoneticPr fontId="2"/>
  </si>
  <si>
    <t>委託者</t>
    <rPh sb="0" eb="3">
      <t>イタクシャ</t>
    </rPh>
    <phoneticPr fontId="3"/>
  </si>
  <si>
    <t>契約状況</t>
    <rPh sb="0" eb="2">
      <t>ケイヤク</t>
    </rPh>
    <rPh sb="2" eb="4">
      <t>ジョウキョウ</t>
    </rPh>
    <phoneticPr fontId="3"/>
  </si>
  <si>
    <t>下請負人の
使用の有無</t>
    <rPh sb="0" eb="3">
      <t>シタウケオイ</t>
    </rPh>
    <rPh sb="3" eb="4">
      <t>ニン</t>
    </rPh>
    <rPh sb="6" eb="8">
      <t>シヨウ</t>
    </rPh>
    <rPh sb="9" eb="11">
      <t>ウム</t>
    </rPh>
    <phoneticPr fontId="3"/>
  </si>
  <si>
    <t>２１・２２</t>
    <phoneticPr fontId="11"/>
  </si>
  <si>
    <t>２２・２３</t>
    <phoneticPr fontId="11"/>
  </si>
  <si>
    <t>１９～２３</t>
    <phoneticPr fontId="11"/>
  </si>
  <si>
    <t>発注者</t>
    <rPh sb="0" eb="3">
      <t>ハッチュウシャ</t>
    </rPh>
    <phoneticPr fontId="2"/>
  </si>
  <si>
    <t>合計</t>
    <rPh sb="0" eb="2">
      <t>ゴウケイ</t>
    </rPh>
    <phoneticPr fontId="11"/>
  </si>
  <si>
    <t>受注者</t>
    <rPh sb="0" eb="3">
      <t>ジュチュウシャ</t>
    </rPh>
    <phoneticPr fontId="2"/>
  </si>
  <si>
    <t>□　入札説明書で添付資料を確認してください。</t>
  </si>
  <si>
    <t>JV（代表構成員）</t>
    <rPh sb="3" eb="5">
      <t>ダイヒョウ</t>
    </rPh>
    <rPh sb="5" eb="8">
      <t>コウセイイン</t>
    </rPh>
    <phoneticPr fontId="3"/>
  </si>
  <si>
    <t>合計</t>
    <rPh sb="0" eb="2">
      <t>ゴウケイ</t>
    </rPh>
    <phoneticPr fontId="3"/>
  </si>
  <si>
    <t>役割</t>
    <rPh sb="0" eb="2">
      <t>ヤクワリ</t>
    </rPh>
    <phoneticPr fontId="2"/>
  </si>
  <si>
    <t>従事期間</t>
    <rPh sb="0" eb="2">
      <t>ジュウジ</t>
    </rPh>
    <rPh sb="2" eb="4">
      <t>キカン</t>
    </rPh>
    <phoneticPr fontId="3"/>
  </si>
  <si>
    <t>工事成績評定の
対象年度間に
勤務していた会社名
（全て記入）</t>
    <rPh sb="0" eb="2">
      <t>コウジ</t>
    </rPh>
    <rPh sb="2" eb="4">
      <t>セイセキ</t>
    </rPh>
    <rPh sb="4" eb="6">
      <t>ヒョウテイ</t>
    </rPh>
    <rPh sb="8" eb="10">
      <t>タイショウ</t>
    </rPh>
    <rPh sb="10" eb="12">
      <t>ネンド</t>
    </rPh>
    <rPh sb="12" eb="13">
      <t>カン</t>
    </rPh>
    <rPh sb="15" eb="17">
      <t>キンム</t>
    </rPh>
    <rPh sb="21" eb="23">
      <t>ガイシャ</t>
    </rPh>
    <rPh sb="23" eb="24">
      <t>メイ</t>
    </rPh>
    <rPh sb="26" eb="27">
      <t>スベ</t>
    </rPh>
    <rPh sb="28" eb="30">
      <t>キニュウ</t>
    </rPh>
    <phoneticPr fontId="3"/>
  </si>
  <si>
    <t>選定する</t>
    <rPh sb="0" eb="2">
      <t>センテイ</t>
    </rPh>
    <phoneticPr fontId="3"/>
  </si>
  <si>
    <t>選定しない</t>
    <rPh sb="0" eb="2">
      <t>センテイ</t>
    </rPh>
    <phoneticPr fontId="3"/>
  </si>
  <si>
    <t>委託業務名称</t>
    <rPh sb="0" eb="2">
      <t>イタク</t>
    </rPh>
    <rPh sb="2" eb="4">
      <t>ギョウム</t>
    </rPh>
    <rPh sb="4" eb="6">
      <t>メイショウ</t>
    </rPh>
    <phoneticPr fontId="3"/>
  </si>
  <si>
    <t>②については、提出書の「該当」欄が「○」の場合に提出する。</t>
    <rPh sb="7" eb="9">
      <t>テイシュツ</t>
    </rPh>
    <rPh sb="9" eb="10">
      <t>ショ</t>
    </rPh>
    <rPh sb="12" eb="14">
      <t>ガイトウ</t>
    </rPh>
    <rPh sb="15" eb="16">
      <t>ラン</t>
    </rPh>
    <rPh sb="21" eb="23">
      <t>バアイ</t>
    </rPh>
    <rPh sb="24" eb="26">
      <t>テイシュツ</t>
    </rPh>
    <phoneticPr fontId="12"/>
  </si>
  <si>
    <t>受けた</t>
    <rPh sb="0" eb="1">
      <t>ウ</t>
    </rPh>
    <phoneticPr fontId="3"/>
  </si>
  <si>
    <t>受けていない</t>
    <rPh sb="0" eb="1">
      <t>ウ</t>
    </rPh>
    <phoneticPr fontId="3"/>
  </si>
  <si>
    <t>（受けた場合）</t>
    <rPh sb="1" eb="2">
      <t>ウ</t>
    </rPh>
    <rPh sb="4" eb="6">
      <t>バアイ</t>
    </rPh>
    <phoneticPr fontId="3"/>
  </si>
  <si>
    <t>その他の原因</t>
    <rPh sb="2" eb="3">
      <t>タ</t>
    </rPh>
    <rPh sb="4" eb="6">
      <t>ゲンイン</t>
    </rPh>
    <phoneticPr fontId="4"/>
  </si>
  <si>
    <t>（ウ）ディーゼル不適合車使用</t>
    <phoneticPr fontId="4"/>
  </si>
  <si>
    <t>（エ）過積載</t>
    <phoneticPr fontId="4"/>
  </si>
  <si>
    <t>（オ）総合評価の不履行</t>
    <phoneticPr fontId="4"/>
  </si>
  <si>
    <t>（カ）入札契約に関する強要行為</t>
    <phoneticPr fontId="4"/>
  </si>
  <si>
    <t>（キ）死亡事故</t>
    <phoneticPr fontId="4"/>
  </si>
  <si>
    <t>法令違反
による通知等
を受けた日</t>
    <rPh sb="0" eb="2">
      <t>ホウレイ</t>
    </rPh>
    <rPh sb="2" eb="4">
      <t>イハン</t>
    </rPh>
    <rPh sb="8" eb="10">
      <t>ツウチ</t>
    </rPh>
    <rPh sb="10" eb="11">
      <t>トウ</t>
    </rPh>
    <rPh sb="13" eb="14">
      <t>ウ</t>
    </rPh>
    <rPh sb="16" eb="17">
      <t>ビ</t>
    </rPh>
    <phoneticPr fontId="3"/>
  </si>
  <si>
    <t>運行禁止命令
を受けた日</t>
    <rPh sb="0" eb="2">
      <t>ウンコウ</t>
    </rPh>
    <rPh sb="2" eb="4">
      <t>キンシ</t>
    </rPh>
    <rPh sb="4" eb="6">
      <t>メイレイ</t>
    </rPh>
    <rPh sb="8" eb="9">
      <t>ウ</t>
    </rPh>
    <rPh sb="11" eb="12">
      <t>ヒ</t>
    </rPh>
    <phoneticPr fontId="3"/>
  </si>
  <si>
    <t>入札説明書
に指定する
「資材の種類」
及び「使用数量」
について
県産資材から
選定するか</t>
    <rPh sb="0" eb="2">
      <t>ニュウサツ</t>
    </rPh>
    <rPh sb="2" eb="5">
      <t>セツメイショ</t>
    </rPh>
    <rPh sb="7" eb="9">
      <t>シテイ</t>
    </rPh>
    <rPh sb="13" eb="15">
      <t>シザイ</t>
    </rPh>
    <rPh sb="16" eb="18">
      <t>シュルイ</t>
    </rPh>
    <rPh sb="20" eb="21">
      <t>オヨ</t>
    </rPh>
    <rPh sb="23" eb="25">
      <t>シヨウ</t>
    </rPh>
    <rPh sb="25" eb="27">
      <t>スウリョウ</t>
    </rPh>
    <rPh sb="34" eb="36">
      <t>ケンサン</t>
    </rPh>
    <rPh sb="36" eb="38">
      <t>シザイ</t>
    </rPh>
    <rPh sb="41" eb="43">
      <t>センテイ</t>
    </rPh>
    <phoneticPr fontId="3"/>
  </si>
  <si>
    <t>入札参加停止措置を受けた日</t>
    <rPh sb="0" eb="2">
      <t>ニュウサツ</t>
    </rPh>
    <rPh sb="2" eb="4">
      <t>サンカ</t>
    </rPh>
    <rPh sb="4" eb="6">
      <t>テイシ</t>
    </rPh>
    <rPh sb="6" eb="8">
      <t>ソチ</t>
    </rPh>
    <rPh sb="9" eb="10">
      <t>ウ</t>
    </rPh>
    <rPh sb="12" eb="13">
      <t>ヒ</t>
    </rPh>
    <phoneticPr fontId="3"/>
  </si>
  <si>
    <t>共通提出資料</t>
    <rPh sb="0" eb="2">
      <t>キョウツウ</t>
    </rPh>
    <rPh sb="2" eb="4">
      <t>テイシュツ</t>
    </rPh>
    <rPh sb="4" eb="6">
      <t>シリョウ</t>
    </rPh>
    <phoneticPr fontId="3"/>
  </si>
  <si>
    <t>共通提出資料</t>
    <rPh sb="0" eb="2">
      <t>キョウツウ</t>
    </rPh>
    <rPh sb="2" eb="4">
      <t>テイシュツ</t>
    </rPh>
    <rPh sb="4" eb="6">
      <t>シリョウ</t>
    </rPh>
    <phoneticPr fontId="4"/>
  </si>
  <si>
    <t>○入札説明書の②「社名情報」に記載された日以降において、社名変更と合併の有無を記入してください。</t>
    <rPh sb="1" eb="3">
      <t>ニュウサツ</t>
    </rPh>
    <rPh sb="3" eb="6">
      <t>セツメイショ</t>
    </rPh>
    <rPh sb="9" eb="11">
      <t>シャメイ</t>
    </rPh>
    <rPh sb="11" eb="13">
      <t>ジョウホウ</t>
    </rPh>
    <rPh sb="15" eb="17">
      <t>キサイ</t>
    </rPh>
    <rPh sb="20" eb="21">
      <t>ヒ</t>
    </rPh>
    <rPh sb="21" eb="23">
      <t>イコウ</t>
    </rPh>
    <rPh sb="36" eb="38">
      <t>ウム</t>
    </rPh>
    <phoneticPr fontId="3"/>
  </si>
  <si>
    <t>日　から</t>
    <rPh sb="0" eb="1">
      <t>ニチ</t>
    </rPh>
    <phoneticPr fontId="4"/>
  </si>
  <si>
    <t>入札参加停止措置（入札参加除外措置）の
原因に○を入力してください。</t>
    <rPh sb="20" eb="22">
      <t>ゲンイン</t>
    </rPh>
    <rPh sb="25" eb="27">
      <t>ニュウリョク</t>
    </rPh>
    <phoneticPr fontId="4"/>
  </si>
  <si>
    <t>入札参加停止措置（入札
参加除外措置）の開始日</t>
    <rPh sb="20" eb="23">
      <t>カイシビ</t>
    </rPh>
    <phoneticPr fontId="4"/>
  </si>
  <si>
    <t>入札参加停止措置（入札参加除外措置）</t>
    <rPh sb="0" eb="2">
      <t>ニュウサツ</t>
    </rPh>
    <rPh sb="2" eb="4">
      <t>サンカ</t>
    </rPh>
    <rPh sb="4" eb="6">
      <t>テイシ</t>
    </rPh>
    <rPh sb="6" eb="8">
      <t>ソチ</t>
    </rPh>
    <rPh sb="9" eb="11">
      <t>ニュウサツ</t>
    </rPh>
    <rPh sb="11" eb="13">
      <t>サンカ</t>
    </rPh>
    <rPh sb="13" eb="15">
      <t>ジョガイ</t>
    </rPh>
    <rPh sb="15" eb="17">
      <t>ソチ</t>
    </rPh>
    <phoneticPr fontId="3"/>
  </si>
  <si>
    <t>優秀工事表彰</t>
    <phoneticPr fontId="2"/>
  </si>
  <si>
    <t>該当する
表彰１つに○</t>
    <rPh sb="5" eb="7">
      <t>ヒョウショウ</t>
    </rPh>
    <phoneticPr fontId="2"/>
  </si>
  <si>
    <t>□　入札説明書で添付資料を確認してください。</t>
    <rPh sb="2" eb="4">
      <t>ニュウサツ</t>
    </rPh>
    <rPh sb="4" eb="7">
      <t>セツメイショ</t>
    </rPh>
    <rPh sb="8" eb="10">
      <t>テンプ</t>
    </rPh>
    <rPh sb="10" eb="12">
      <t>シリョウ</t>
    </rPh>
    <rPh sb="13" eb="15">
      <t>カクニン</t>
    </rPh>
    <phoneticPr fontId="2"/>
  </si>
  <si>
    <t xml:space="preserve">    配置予定技術者は３名までしか挙げられません。</t>
    <phoneticPr fontId="3"/>
  </si>
  <si>
    <t>代表者印</t>
    <rPh sb="0" eb="3">
      <t>ダイヒョウシャ</t>
    </rPh>
    <rPh sb="3" eb="4">
      <t>インオウイン</t>
    </rPh>
    <phoneticPr fontId="2"/>
  </si>
  <si>
    <t>入札説明書に記載された期間に、県内における公共工事で作業員及び第三者の死亡事故を起こし、入札参加停止措置を受けたか</t>
    <rPh sb="0" eb="5">
      <t>ニュウサツセツメイショ</t>
    </rPh>
    <rPh sb="6" eb="8">
      <t>キサイ</t>
    </rPh>
    <rPh sb="11" eb="13">
      <t>キカン</t>
    </rPh>
    <rPh sb="15" eb="17">
      <t>ケンナイ</t>
    </rPh>
    <rPh sb="21" eb="23">
      <t>コウキョウ</t>
    </rPh>
    <rPh sb="23" eb="25">
      <t>コウジ</t>
    </rPh>
    <rPh sb="26" eb="29">
      <t>サギョウイン</t>
    </rPh>
    <rPh sb="29" eb="30">
      <t>オヨ</t>
    </rPh>
    <rPh sb="31" eb="34">
      <t>ダイサンシャ</t>
    </rPh>
    <rPh sb="35" eb="37">
      <t>シボウ</t>
    </rPh>
    <rPh sb="37" eb="39">
      <t>ジコ</t>
    </rPh>
    <rPh sb="40" eb="41">
      <t>オ</t>
    </rPh>
    <rPh sb="44" eb="46">
      <t>ニュウサツ</t>
    </rPh>
    <rPh sb="46" eb="48">
      <t>サンカ</t>
    </rPh>
    <rPh sb="48" eb="50">
      <t>テイシ</t>
    </rPh>
    <rPh sb="50" eb="52">
      <t>ソチ</t>
    </rPh>
    <rPh sb="53" eb="54">
      <t>ウ</t>
    </rPh>
    <phoneticPr fontId="3"/>
  </si>
  <si>
    <t>入札説明書に記載された期間に、県発注工事で不正軽油を使用し、法令違反により通知等を受けたか</t>
    <rPh sb="0" eb="5">
      <t>ニュウサツセツメイショ</t>
    </rPh>
    <rPh sb="6" eb="8">
      <t>キサイ</t>
    </rPh>
    <rPh sb="11" eb="13">
      <t>キカン</t>
    </rPh>
    <rPh sb="15" eb="16">
      <t>ケン</t>
    </rPh>
    <rPh sb="16" eb="18">
      <t>ハッチュウ</t>
    </rPh>
    <rPh sb="18" eb="20">
      <t>コウジ</t>
    </rPh>
    <rPh sb="21" eb="23">
      <t>フセイ</t>
    </rPh>
    <rPh sb="23" eb="25">
      <t>ケイユ</t>
    </rPh>
    <rPh sb="26" eb="28">
      <t>シヨウ</t>
    </rPh>
    <rPh sb="30" eb="32">
      <t>ホウレイ</t>
    </rPh>
    <rPh sb="32" eb="34">
      <t>イハン</t>
    </rPh>
    <rPh sb="37" eb="39">
      <t>ツウチ</t>
    </rPh>
    <rPh sb="39" eb="40">
      <t>トウ</t>
    </rPh>
    <rPh sb="41" eb="42">
      <t>ウ</t>
    </rPh>
    <phoneticPr fontId="3"/>
  </si>
  <si>
    <t>入札説明書に記載された期間に、県発注工事でﾃﾞｨｰｾﾞﾙ車の不適合車を使用し、埼玉県生活環境保全条例違反により運行禁止命令を受けたか</t>
    <rPh sb="0" eb="5">
      <t>ニュウサツセツメイショ</t>
    </rPh>
    <rPh sb="6" eb="8">
      <t>キサイ</t>
    </rPh>
    <rPh sb="11" eb="13">
      <t>キカン</t>
    </rPh>
    <rPh sb="15" eb="16">
      <t>ケン</t>
    </rPh>
    <rPh sb="16" eb="18">
      <t>ハッチュウ</t>
    </rPh>
    <rPh sb="18" eb="20">
      <t>コウジ</t>
    </rPh>
    <rPh sb="28" eb="29">
      <t>シャ</t>
    </rPh>
    <rPh sb="31" eb="32">
      <t xml:space="preserve">
</t>
    </rPh>
    <rPh sb="32" eb="33">
      <t>クルマ</t>
    </rPh>
    <rPh sb="33" eb="34">
      <t>ヲ</t>
    </rPh>
    <rPh sb="35" eb="37">
      <t>シヨウ</t>
    </rPh>
    <rPh sb="39" eb="42">
      <t>サイタマケン</t>
    </rPh>
    <rPh sb="42" eb="44">
      <t>セイカツ</t>
    </rPh>
    <rPh sb="44" eb="46">
      <t>カンキョウ</t>
    </rPh>
    <rPh sb="46" eb="48">
      <t>ホゼン</t>
    </rPh>
    <rPh sb="48" eb="50">
      <t>ジョウレイ</t>
    </rPh>
    <rPh sb="50" eb="52">
      <t>イハン</t>
    </rPh>
    <rPh sb="55" eb="57">
      <t>ウンコウ</t>
    </rPh>
    <rPh sb="57" eb="59">
      <t>キンシ</t>
    </rPh>
    <rPh sb="59" eb="61">
      <t>メイレイ</t>
    </rPh>
    <rPh sb="62" eb="63">
      <t>ウ</t>
    </rPh>
    <phoneticPr fontId="3"/>
  </si>
  <si>
    <t>入札説明書に記載された期間に、県発注工事において正当な理由なく技術資料及び技術提案の内容に基づき履行できなかったか</t>
    <rPh sb="0" eb="5">
      <t>ニュウサツセツメイショ</t>
    </rPh>
    <rPh sb="6" eb="8">
      <t>キサイ</t>
    </rPh>
    <rPh sb="11" eb="13">
      <t>キカン</t>
    </rPh>
    <rPh sb="15" eb="16">
      <t>ケン</t>
    </rPh>
    <rPh sb="16" eb="18">
      <t>ハッチュウ</t>
    </rPh>
    <rPh sb="18" eb="20">
      <t>コウジ</t>
    </rPh>
    <rPh sb="24" eb="26">
      <t>セイトウ</t>
    </rPh>
    <rPh sb="27" eb="29">
      <t>リユウ</t>
    </rPh>
    <rPh sb="31" eb="33">
      <t>ギジュツ</t>
    </rPh>
    <rPh sb="33" eb="35">
      <t>シリョウ</t>
    </rPh>
    <rPh sb="35" eb="36">
      <t>オヨ</t>
    </rPh>
    <rPh sb="37" eb="39">
      <t>ギジュツ</t>
    </rPh>
    <rPh sb="39" eb="41">
      <t>テイアン</t>
    </rPh>
    <rPh sb="42" eb="44">
      <t>ナイヨウ</t>
    </rPh>
    <rPh sb="45" eb="46">
      <t>モト</t>
    </rPh>
    <rPh sb="48" eb="50">
      <t>リコウ</t>
    </rPh>
    <phoneticPr fontId="3"/>
  </si>
  <si>
    <t>入札説明書に
記載された期間に、入札参加停止措置（入札参加除外措置）を受けたか</t>
    <rPh sb="0" eb="5">
      <t>ニュウサツセツメイショ</t>
    </rPh>
    <rPh sb="7" eb="9">
      <t>キサイ</t>
    </rPh>
    <rPh sb="12" eb="14">
      <t>キカン</t>
    </rPh>
    <rPh sb="16" eb="18">
      <t>ニュウサツ</t>
    </rPh>
    <rPh sb="18" eb="20">
      <t>サンカ</t>
    </rPh>
    <rPh sb="20" eb="22">
      <t>テイシ</t>
    </rPh>
    <rPh sb="22" eb="23">
      <t>ソ</t>
    </rPh>
    <rPh sb="23" eb="24">
      <t>チ</t>
    </rPh>
    <rPh sb="35" eb="36">
      <t>ウ</t>
    </rPh>
    <phoneticPr fontId="3"/>
  </si>
  <si>
    <t>新製品・新技術マッチングモデル事業の選定</t>
    <rPh sb="0" eb="3">
      <t>シンセイヒン</t>
    </rPh>
    <rPh sb="4" eb="7">
      <t>シンギジュツ</t>
    </rPh>
    <rPh sb="15" eb="17">
      <t>ジギョウ</t>
    </rPh>
    <rPh sb="18" eb="20">
      <t>センテイ</t>
    </rPh>
    <phoneticPr fontId="2"/>
  </si>
  <si>
    <t>工事成績</t>
    <rPh sb="0" eb="2">
      <t>コウジ</t>
    </rPh>
    <rPh sb="2" eb="4">
      <t>セイセキ</t>
    </rPh>
    <phoneticPr fontId="2"/>
  </si>
  <si>
    <t>ＩＳＯ14001取得状況</t>
    <phoneticPr fontId="3"/>
  </si>
  <si>
    <t>ＩＳ０14001
取得の
有無</t>
    <rPh sb="9" eb="11">
      <t>シュトク</t>
    </rPh>
    <rPh sb="13" eb="15">
      <t>ウム</t>
    </rPh>
    <phoneticPr fontId="3"/>
  </si>
  <si>
    <t>配置予定技術者</t>
    <rPh sb="0" eb="2">
      <t>ハイチ</t>
    </rPh>
    <rPh sb="2" eb="4">
      <t>ヨテイ</t>
    </rPh>
    <rPh sb="4" eb="7">
      <t>ギジュツシャ</t>
    </rPh>
    <phoneticPr fontId="2"/>
  </si>
  <si>
    <t>配置予定技術者一覧表</t>
    <rPh sb="0" eb="2">
      <t>ハイチ</t>
    </rPh>
    <rPh sb="2" eb="4">
      <t>ヨテイ</t>
    </rPh>
    <rPh sb="4" eb="7">
      <t>ギジュツシャ</t>
    </rPh>
    <rPh sb="7" eb="10">
      <t>イチランヒョウ</t>
    </rPh>
    <phoneticPr fontId="3"/>
  </si>
  <si>
    <t>新製品・新技術マッチングモデル事業の選定</t>
    <rPh sb="0" eb="3">
      <t>シンセイヒン</t>
    </rPh>
    <rPh sb="4" eb="7">
      <t>シンギジュツ</t>
    </rPh>
    <rPh sb="15" eb="17">
      <t>ジギョウ</t>
    </rPh>
    <rPh sb="18" eb="20">
      <t>センテイ</t>
    </rPh>
    <phoneticPr fontId="3"/>
  </si>
  <si>
    <t>入札説明書に記載されていた「新製品・新技術マッチングモデル事業」について選定するか</t>
    <rPh sb="0" eb="2">
      <t>ニュウサツ</t>
    </rPh>
    <rPh sb="2" eb="5">
      <t>セツメイショ</t>
    </rPh>
    <rPh sb="6" eb="8">
      <t>キサイ</t>
    </rPh>
    <rPh sb="14" eb="15">
      <t>シン</t>
    </rPh>
    <rPh sb="15" eb="17">
      <t>セイヒン</t>
    </rPh>
    <rPh sb="18" eb="21">
      <t>シンギジュツ</t>
    </rPh>
    <rPh sb="29" eb="31">
      <t>ジギョウ</t>
    </rPh>
    <rPh sb="36" eb="38">
      <t>センテイ</t>
    </rPh>
    <phoneticPr fontId="3"/>
  </si>
  <si>
    <t>選定する製品・技術の名称</t>
    <rPh sb="0" eb="2">
      <t>センテイ</t>
    </rPh>
    <rPh sb="4" eb="6">
      <t>セイヒン</t>
    </rPh>
    <rPh sb="7" eb="9">
      <t>ギジュツ</t>
    </rPh>
    <rPh sb="10" eb="12">
      <t>メイショウ</t>
    </rPh>
    <phoneticPr fontId="3"/>
  </si>
  <si>
    <t>工事名</t>
    <rPh sb="0" eb="2">
      <t>コウジ</t>
    </rPh>
    <phoneticPr fontId="3"/>
  </si>
  <si>
    <t>工事場所</t>
    <rPh sb="0" eb="2">
      <t>コウジ</t>
    </rPh>
    <rPh sb="2" eb="4">
      <t>バショ</t>
    </rPh>
    <phoneticPr fontId="3"/>
  </si>
  <si>
    <t>依頼主</t>
    <rPh sb="0" eb="3">
      <t>イライヌシ</t>
    </rPh>
    <phoneticPr fontId="3"/>
  </si>
  <si>
    <r>
      <t xml:space="preserve">従事期間
</t>
    </r>
    <r>
      <rPr>
        <sz val="8"/>
        <rFont val="ＭＳ Ｐゴシック"/>
        <family val="3"/>
        <charset val="128"/>
      </rPr>
      <t>（現場代理人のみの場合記入）</t>
    </r>
    <rPh sb="0" eb="2">
      <t>ジュウジ</t>
    </rPh>
    <rPh sb="2" eb="4">
      <t>キカン</t>
    </rPh>
    <rPh sb="6" eb="8">
      <t>ゲンバ</t>
    </rPh>
    <rPh sb="8" eb="11">
      <t>ダイリニン</t>
    </rPh>
    <rPh sb="14" eb="16">
      <t>バアイ</t>
    </rPh>
    <rPh sb="16" eb="18">
      <t>キニュウ</t>
    </rPh>
    <phoneticPr fontId="3"/>
  </si>
  <si>
    <r>
      <rPr>
        <sz val="11"/>
        <rFont val="ＭＳ Ｐゴシック"/>
        <family val="3"/>
        <charset val="128"/>
      </rPr>
      <t>受賞</t>
    </r>
    <r>
      <rPr>
        <sz val="11"/>
        <rFont val="ＭＳ Ｐゴシック"/>
        <family val="3"/>
        <charset val="128"/>
      </rPr>
      <t>の
有無</t>
    </r>
    <rPh sb="0" eb="2">
      <t>ジュショウ</t>
    </rPh>
    <rPh sb="4" eb="6">
      <t>ウム</t>
    </rPh>
    <phoneticPr fontId="2"/>
  </si>
  <si>
    <r>
      <rPr>
        <sz val="11"/>
        <rFont val="ＭＳ Ｐゴシック"/>
        <family val="3"/>
        <charset val="128"/>
      </rPr>
      <t>受賞</t>
    </r>
    <r>
      <rPr>
        <sz val="11"/>
        <rFont val="ＭＳ Ｐゴシック"/>
        <family val="3"/>
        <charset val="128"/>
      </rPr>
      <t>年度</t>
    </r>
    <rPh sb="0" eb="2">
      <t>ジュショウ</t>
    </rPh>
    <rPh sb="2" eb="4">
      <t>ネンド</t>
    </rPh>
    <phoneticPr fontId="2"/>
  </si>
  <si>
    <r>
      <t>年度</t>
    </r>
    <r>
      <rPr>
        <sz val="11"/>
        <rFont val="ＭＳ Ｐゴシック"/>
        <family val="3"/>
        <charset val="128"/>
      </rPr>
      <t>受賞</t>
    </r>
    <rPh sb="0" eb="2">
      <t>ネンド</t>
    </rPh>
    <rPh sb="2" eb="4">
      <t>ジュショウ</t>
    </rPh>
    <phoneticPr fontId="2"/>
  </si>
  <si>
    <r>
      <rPr>
        <sz val="11"/>
        <rFont val="ＭＳ Ｐゴシック"/>
        <family val="3"/>
        <charset val="128"/>
      </rPr>
      <t>受賞</t>
    </r>
    <r>
      <rPr>
        <sz val="11"/>
        <rFont val="ＭＳ Ｐゴシック"/>
        <family val="3"/>
        <charset val="128"/>
      </rPr>
      <t>名</t>
    </r>
    <rPh sb="0" eb="2">
      <t>ジュショウ</t>
    </rPh>
    <phoneticPr fontId="2"/>
  </si>
  <si>
    <r>
      <t xml:space="preserve"> １　埼玉県優秀建設工事施工者表彰（優秀賞・特別奨励賞）
　　</t>
    </r>
    <r>
      <rPr>
        <sz val="11"/>
        <rFont val="ＭＳ Ｐゴシック"/>
        <family val="3"/>
        <charset val="128"/>
      </rPr>
      <t>（知事表彰）</t>
    </r>
    <rPh sb="32" eb="34">
      <t>チジ</t>
    </rPh>
    <rPh sb="34" eb="36">
      <t>ヒョウショウ</t>
    </rPh>
    <phoneticPr fontId="3"/>
  </si>
  <si>
    <r>
      <rPr>
        <sz val="11"/>
        <rFont val="ＭＳ Ｐゴシック"/>
        <family val="3"/>
        <charset val="128"/>
      </rPr>
      <t xml:space="preserve">ＩＳ０9001
</t>
    </r>
    <r>
      <rPr>
        <sz val="11"/>
        <rFont val="ＭＳ Ｐゴシック"/>
        <family val="3"/>
        <charset val="128"/>
      </rPr>
      <t>取得の
有無</t>
    </r>
    <rPh sb="8" eb="10">
      <t>シュトク</t>
    </rPh>
    <rPh sb="12" eb="14">
      <t>ウム</t>
    </rPh>
    <phoneticPr fontId="3"/>
  </si>
  <si>
    <t>ＩＳＯ9001取得状況</t>
    <phoneticPr fontId="3"/>
  </si>
  <si>
    <t>受賞の
有無</t>
    <rPh sb="0" eb="2">
      <t>ジュショウ</t>
    </rPh>
    <rPh sb="4" eb="6">
      <t>ウム</t>
    </rPh>
    <phoneticPr fontId="3"/>
  </si>
  <si>
    <r>
      <t>年度</t>
    </r>
    <r>
      <rPr>
        <sz val="11"/>
        <rFont val="ＭＳ Ｐゴシック"/>
        <family val="3"/>
        <charset val="128"/>
      </rPr>
      <t>受賞</t>
    </r>
    <rPh sb="0" eb="2">
      <t>ネンド</t>
    </rPh>
    <rPh sb="2" eb="4">
      <t>ジュショウ</t>
    </rPh>
    <phoneticPr fontId="3"/>
  </si>
  <si>
    <r>
      <rPr>
        <sz val="11"/>
        <rFont val="ＭＳ Ｐゴシック"/>
        <family val="3"/>
        <charset val="128"/>
      </rPr>
      <t>受賞</t>
    </r>
    <r>
      <rPr>
        <sz val="11"/>
        <rFont val="ＭＳ Ｐゴシック"/>
        <family val="3"/>
        <charset val="128"/>
      </rPr>
      <t>名</t>
    </r>
    <rPh sb="0" eb="2">
      <t>ジュショウ</t>
    </rPh>
    <phoneticPr fontId="3"/>
  </si>
  <si>
    <r>
      <t>県内下請</t>
    </r>
    <r>
      <rPr>
        <sz val="14"/>
        <color indexed="8"/>
        <rFont val="ＭＳ Ｐゴシック"/>
        <family val="3"/>
        <charset val="128"/>
      </rPr>
      <t>の選定</t>
    </r>
    <phoneticPr fontId="3"/>
  </si>
  <si>
    <r>
      <t>県内下請</t>
    </r>
    <r>
      <rPr>
        <sz val="14"/>
        <color indexed="8"/>
        <rFont val="ＭＳ Ｐゴシック"/>
        <family val="3"/>
        <charset val="128"/>
      </rPr>
      <t>の選定（割合設定用）</t>
    </r>
    <rPh sb="8" eb="10">
      <t>ワリアイ</t>
    </rPh>
    <rPh sb="10" eb="12">
      <t>セッテイ</t>
    </rPh>
    <rPh sb="12" eb="13">
      <t>ヨウ</t>
    </rPh>
    <phoneticPr fontId="2"/>
  </si>
  <si>
    <t>生年月日</t>
    <rPh sb="0" eb="2">
      <t>セイネン</t>
    </rPh>
    <rPh sb="2" eb="4">
      <t>ガッピ</t>
    </rPh>
    <phoneticPr fontId="4"/>
  </si>
  <si>
    <t>ふりがな</t>
    <phoneticPr fontId="4"/>
  </si>
  <si>
    <t>月</t>
    <rPh sb="0" eb="1">
      <t>ツキ</t>
    </rPh>
    <phoneticPr fontId="4"/>
  </si>
  <si>
    <t>日</t>
    <rPh sb="0" eb="1">
      <t>ニチ</t>
    </rPh>
    <phoneticPr fontId="4"/>
  </si>
  <si>
    <t>※西暦</t>
    <rPh sb="1" eb="3">
      <t>セイレキ</t>
    </rPh>
    <phoneticPr fontId="4"/>
  </si>
  <si>
    <t>□　配置予定技術者の氏名、生年月日を記載してください。
　　 配置予定技術者は候補者を３名まで挙げることができます。</t>
    <rPh sb="2" eb="4">
      <t>ハイチ</t>
    </rPh>
    <rPh sb="4" eb="6">
      <t>ヨテイ</t>
    </rPh>
    <rPh sb="6" eb="9">
      <t>ギジュツシャ</t>
    </rPh>
    <rPh sb="10" eb="12">
      <t>シメイ</t>
    </rPh>
    <rPh sb="13" eb="15">
      <t>セイネン</t>
    </rPh>
    <rPh sb="15" eb="17">
      <t>ガッピ</t>
    </rPh>
    <rPh sb="18" eb="20">
      <t>キサイ</t>
    </rPh>
    <rPh sb="31" eb="33">
      <t>ハイチ</t>
    </rPh>
    <rPh sb="33" eb="35">
      <t>ヨテイ</t>
    </rPh>
    <rPh sb="35" eb="38">
      <t>ギジュツシャ</t>
    </rPh>
    <rPh sb="39" eb="42">
      <t>コウホシャ</t>
    </rPh>
    <rPh sb="44" eb="45">
      <t>メイ</t>
    </rPh>
    <rPh sb="47" eb="48">
      <t>ア</t>
    </rPh>
    <phoneticPr fontId="3"/>
  </si>
  <si>
    <t>ふりがな</t>
    <phoneticPr fontId="3"/>
  </si>
  <si>
    <r>
      <t>□　「配置予定技術者一覧表」に記載した氏名を記入してください。</t>
    </r>
    <r>
      <rPr>
        <sz val="11"/>
        <color indexed="30"/>
        <rFont val="ＭＳ Ｐゴシック"/>
        <family val="3"/>
        <charset val="128"/>
      </rPr>
      <t/>
    </r>
    <rPh sb="3" eb="5">
      <t>ハイチ</t>
    </rPh>
    <rPh sb="5" eb="7">
      <t>ヨテイ</t>
    </rPh>
    <rPh sb="7" eb="10">
      <t>ギジュツシャ</t>
    </rPh>
    <rPh sb="10" eb="12">
      <t>イチラン</t>
    </rPh>
    <rPh sb="12" eb="13">
      <t>ヒョウ</t>
    </rPh>
    <rPh sb="15" eb="17">
      <t>キサイ</t>
    </rPh>
    <rPh sb="19" eb="21">
      <t>シメイ</t>
    </rPh>
    <rPh sb="22" eb="24">
      <t>キニュウ</t>
    </rPh>
    <phoneticPr fontId="3"/>
  </si>
  <si>
    <t xml:space="preserve">    配置予定技術者が複数の場合は、各候補者に対して本様式を提出してください。</t>
    <phoneticPr fontId="3"/>
  </si>
  <si>
    <t>障がい者雇用</t>
    <rPh sb="0" eb="1">
      <t>ショウ</t>
    </rPh>
    <rPh sb="3" eb="4">
      <t>シャ</t>
    </rPh>
    <rPh sb="4" eb="6">
      <t>コヨウ</t>
    </rPh>
    <phoneticPr fontId="2"/>
  </si>
  <si>
    <t>障がい者
雇用
の有無</t>
    <rPh sb="0" eb="1">
      <t>ショウ</t>
    </rPh>
    <rPh sb="3" eb="4">
      <t>シャ</t>
    </rPh>
    <rPh sb="5" eb="7">
      <t>コヨウ</t>
    </rPh>
    <rPh sb="9" eb="11">
      <t>ウム</t>
    </rPh>
    <phoneticPr fontId="2"/>
  </si>
  <si>
    <t>（※この様式に記載のない者は配置予定技術者として扱いません。）</t>
    <rPh sb="4" eb="6">
      <t>ヨウシキ</t>
    </rPh>
    <rPh sb="7" eb="9">
      <t>キサイ</t>
    </rPh>
    <rPh sb="12" eb="13">
      <t>モノ</t>
    </rPh>
    <rPh sb="14" eb="16">
      <t>ハイチ</t>
    </rPh>
    <rPh sb="16" eb="18">
      <t>ヨテイ</t>
    </rPh>
    <rPh sb="18" eb="21">
      <t>ギジュツシャ</t>
    </rPh>
    <rPh sb="24" eb="25">
      <t>アツカ</t>
    </rPh>
    <phoneticPr fontId="3"/>
  </si>
  <si>
    <t>県内下請の選定</t>
    <rPh sb="0" eb="2">
      <t>ケンナイ</t>
    </rPh>
    <rPh sb="2" eb="4">
      <t>シタウ</t>
    </rPh>
    <rPh sb="5" eb="7">
      <t>センテイ</t>
    </rPh>
    <phoneticPr fontId="2"/>
  </si>
  <si>
    <t>県内下請の選定（割合設定用）</t>
    <rPh sb="0" eb="2">
      <t>ケンナイ</t>
    </rPh>
    <rPh sb="2" eb="4">
      <t>シタウ</t>
    </rPh>
    <rPh sb="5" eb="7">
      <t>センテイ</t>
    </rPh>
    <rPh sb="8" eb="10">
      <t>ワリアイ</t>
    </rPh>
    <rPh sb="10" eb="12">
      <t>セッテイ</t>
    </rPh>
    <rPh sb="12" eb="13">
      <t>ヨウ</t>
    </rPh>
    <phoneticPr fontId="2"/>
  </si>
  <si>
    <t>技術資料の順番</t>
    <phoneticPr fontId="12"/>
  </si>
  <si>
    <t>３件以上あり</t>
    <rPh sb="1" eb="2">
      <t>ケン</t>
    </rPh>
    <rPh sb="2" eb="4">
      <t>イジョウ</t>
    </rPh>
    <phoneticPr fontId="3"/>
  </si>
  <si>
    <t>２件あり</t>
    <rPh sb="1" eb="2">
      <t>ケン</t>
    </rPh>
    <phoneticPr fontId="3"/>
  </si>
  <si>
    <t>１件あり</t>
    <rPh sb="1" eb="2">
      <t>ケン</t>
    </rPh>
    <phoneticPr fontId="3"/>
  </si>
  <si>
    <t>実　績　の
有　　　 無</t>
    <rPh sb="0" eb="1">
      <t>ジツ</t>
    </rPh>
    <rPh sb="2" eb="3">
      <t>イサオ</t>
    </rPh>
    <rPh sb="6" eb="7">
      <t>ユウ</t>
    </rPh>
    <rPh sb="11" eb="12">
      <t>ム</t>
    </rPh>
    <phoneticPr fontId="3"/>
  </si>
  <si>
    <t>ボランティア活動の実績
インターンシップの受け入れ実績
どちらか一方の実績がある</t>
    <rPh sb="21" eb="22">
      <t>ウ</t>
    </rPh>
    <rPh sb="23" eb="24">
      <t>イ</t>
    </rPh>
    <rPh sb="25" eb="27">
      <t>ジッセキ</t>
    </rPh>
    <rPh sb="32" eb="34">
      <t>イッポウ</t>
    </rPh>
    <rPh sb="35" eb="37">
      <t>ジッセキ</t>
    </rPh>
    <phoneticPr fontId="3"/>
  </si>
  <si>
    <t>ボランティア活動の実績
インターンシップの受け入れ実績
両方の実績がある</t>
    <rPh sb="6" eb="8">
      <t>カツドウ</t>
    </rPh>
    <rPh sb="9" eb="11">
      <t>ジッセキ</t>
    </rPh>
    <rPh sb="21" eb="22">
      <t>ウ</t>
    </rPh>
    <rPh sb="23" eb="24">
      <t>イ</t>
    </rPh>
    <rPh sb="25" eb="27">
      <t>ジッセキ</t>
    </rPh>
    <rPh sb="28" eb="30">
      <t>リョウホウ</t>
    </rPh>
    <rPh sb="31" eb="33">
      <t>ジッセキ</t>
    </rPh>
    <phoneticPr fontId="3"/>
  </si>
  <si>
    <t>研修への参加実績がある</t>
    <rPh sb="0" eb="2">
      <t>ケンシュウ</t>
    </rPh>
    <rPh sb="4" eb="6">
      <t>サンカ</t>
    </rPh>
    <rPh sb="6" eb="8">
      <t>ジッセキ</t>
    </rPh>
    <phoneticPr fontId="3"/>
  </si>
  <si>
    <t>人</t>
    <rPh sb="0" eb="1">
      <t>ニン</t>
    </rPh>
    <phoneticPr fontId="2"/>
  </si>
  <si>
    <t>該当する評価項目の提出資料を、必ず入札説明書で確認してください。</t>
    <rPh sb="0" eb="2">
      <t>ガイトウ</t>
    </rPh>
    <rPh sb="4" eb="6">
      <t>ヒョウカ</t>
    </rPh>
    <rPh sb="6" eb="8">
      <t>コウモク</t>
    </rPh>
    <rPh sb="9" eb="11">
      <t>テイシュツ</t>
    </rPh>
    <rPh sb="11" eb="13">
      <t>シリョウ</t>
    </rPh>
    <rPh sb="15" eb="16">
      <t>カナラ</t>
    </rPh>
    <rPh sb="17" eb="19">
      <t>ニュウサツ</t>
    </rPh>
    <rPh sb="19" eb="22">
      <t>セツメイショ</t>
    </rPh>
    <rPh sb="23" eb="25">
      <t>カクニン</t>
    </rPh>
    <phoneticPr fontId="2"/>
  </si>
  <si>
    <t>落札候補者となった場合は、本紙に代表者印を押印し、関係する技術資料を添付して提出してください。
ただし、配置予定技術者が変更となる場合には、その部分を修正したものに押印し提出してください。</t>
    <rPh sb="0" eb="2">
      <t>ラクサツ</t>
    </rPh>
    <rPh sb="2" eb="5">
      <t>コウホシャ</t>
    </rPh>
    <rPh sb="9" eb="11">
      <t>バアイ</t>
    </rPh>
    <rPh sb="13" eb="15">
      <t>ホンシ</t>
    </rPh>
    <rPh sb="16" eb="18">
      <t>ダイヒョウ</t>
    </rPh>
    <rPh sb="18" eb="19">
      <t>シャ</t>
    </rPh>
    <rPh sb="19" eb="20">
      <t>イン</t>
    </rPh>
    <rPh sb="21" eb="23">
      <t>オウイン</t>
    </rPh>
    <rPh sb="25" eb="27">
      <t>カンケイ</t>
    </rPh>
    <rPh sb="29" eb="31">
      <t>ギジュツ</t>
    </rPh>
    <rPh sb="31" eb="33">
      <t>シリョウ</t>
    </rPh>
    <rPh sb="34" eb="36">
      <t>テンプ</t>
    </rPh>
    <rPh sb="38" eb="40">
      <t>テイシュツ</t>
    </rPh>
    <rPh sb="52" eb="54">
      <t>ハイチ</t>
    </rPh>
    <rPh sb="54" eb="56">
      <t>ヨテイ</t>
    </rPh>
    <rPh sb="56" eb="59">
      <t>ギジュツシャ</t>
    </rPh>
    <rPh sb="60" eb="62">
      <t>ヘンコウ</t>
    </rPh>
    <rPh sb="65" eb="67">
      <t>バアイ</t>
    </rPh>
    <rPh sb="72" eb="74">
      <t>ブブン</t>
    </rPh>
    <rPh sb="75" eb="77">
      <t>シュウセイ</t>
    </rPh>
    <rPh sb="82" eb="84">
      <t>オウイン</t>
    </rPh>
    <rPh sb="85" eb="87">
      <t>テイシュツ</t>
    </rPh>
    <phoneticPr fontId="2"/>
  </si>
  <si>
    <t>「該当」の欄は、今回の工事に該当する評価項目を入札説明書で確認してください。</t>
    <rPh sb="1" eb="3">
      <t>ガイトウ</t>
    </rPh>
    <rPh sb="5" eb="6">
      <t>ラン</t>
    </rPh>
    <rPh sb="8" eb="10">
      <t>コンカイ</t>
    </rPh>
    <rPh sb="11" eb="13">
      <t>コウジ</t>
    </rPh>
    <rPh sb="14" eb="16">
      <t>ガイトウ</t>
    </rPh>
    <rPh sb="18" eb="20">
      <t>ヒョウカ</t>
    </rPh>
    <rPh sb="20" eb="22">
      <t>コウモク</t>
    </rPh>
    <rPh sb="23" eb="25">
      <t>ニュウサツ</t>
    </rPh>
    <rPh sb="25" eb="28">
      <t>セツメイショ</t>
    </rPh>
    <rPh sb="29" eb="31">
      <t>カクニン</t>
    </rPh>
    <phoneticPr fontId="2"/>
  </si>
  <si>
    <t>ﾃﾞｨｰｾﾞﾙ不適合車の使用による法令違反</t>
    <rPh sb="7" eb="10">
      <t>フテキゴウ</t>
    </rPh>
    <rPh sb="10" eb="11">
      <t>シャ</t>
    </rPh>
    <rPh sb="12" eb="14">
      <t>シヨウ</t>
    </rPh>
    <rPh sb="17" eb="19">
      <t>ホウレイ</t>
    </rPh>
    <rPh sb="19" eb="21">
      <t>イハン</t>
    </rPh>
    <phoneticPr fontId="2"/>
  </si>
  <si>
    <t>(研修)</t>
    <rPh sb="1" eb="3">
      <t>ケンシュウ</t>
    </rPh>
    <phoneticPr fontId="2"/>
  </si>
  <si>
    <t>技術者の対応能力（ﾋｱﾘﾝｸﾞ）</t>
    <rPh sb="0" eb="3">
      <t>ギジュツシャ</t>
    </rPh>
    <rPh sb="4" eb="6">
      <t>タイオウ</t>
    </rPh>
    <rPh sb="6" eb="8">
      <t>ノウリョク</t>
    </rPh>
    <phoneticPr fontId="2"/>
  </si>
  <si>
    <t>当該工事の理解度・取組姿勢（ﾋｱﾘﾝｸﾞ）</t>
    <rPh sb="0" eb="2">
      <t>トウガイ</t>
    </rPh>
    <rPh sb="2" eb="4">
      <t>コウジ</t>
    </rPh>
    <rPh sb="5" eb="8">
      <t>リカイド</t>
    </rPh>
    <rPh sb="9" eb="11">
      <t>トリクミ</t>
    </rPh>
    <rPh sb="11" eb="13">
      <t>シセイ</t>
    </rPh>
    <phoneticPr fontId="2"/>
  </si>
  <si>
    <t>技術者の専門技力（ﾋｱﾘﾝｸﾞ）</t>
    <rPh sb="0" eb="3">
      <t>ギジュツシャ</t>
    </rPh>
    <rPh sb="4" eb="6">
      <t>センモン</t>
    </rPh>
    <rPh sb="6" eb="7">
      <t>ワザ</t>
    </rPh>
    <rPh sb="7" eb="8">
      <t>リョク</t>
    </rPh>
    <phoneticPr fontId="2"/>
  </si>
  <si>
    <t>技術提案技
術提案実現の方法</t>
    <rPh sb="0" eb="2">
      <t>ギジュツ</t>
    </rPh>
    <rPh sb="2" eb="4">
      <t>テイアン</t>
    </rPh>
    <phoneticPr fontId="2"/>
  </si>
  <si>
    <t>下記工事について、総合評価自己採点方式に伴う関係書類を提出します。
なお、内容については事実と相違ないことを誓約します。</t>
    <rPh sb="0" eb="2">
      <t>カキ</t>
    </rPh>
    <rPh sb="2" eb="4">
      <t>コウジ</t>
    </rPh>
    <rPh sb="9" eb="11">
      <t>ソウゴウ</t>
    </rPh>
    <rPh sb="11" eb="13">
      <t>ヒョウカ</t>
    </rPh>
    <rPh sb="13" eb="15">
      <t>ジコ</t>
    </rPh>
    <rPh sb="15" eb="17">
      <t>サイテン</t>
    </rPh>
    <rPh sb="17" eb="19">
      <t>ホウシキ</t>
    </rPh>
    <rPh sb="20" eb="21">
      <t>トモナ</t>
    </rPh>
    <rPh sb="22" eb="24">
      <t>カンケイ</t>
    </rPh>
    <rPh sb="24" eb="26">
      <t>ショルイ</t>
    </rPh>
    <rPh sb="27" eb="29">
      <t>テイシュツ</t>
    </rPh>
    <rPh sb="37" eb="39">
      <t>ナイヨウ</t>
    </rPh>
    <rPh sb="44" eb="46">
      <t>ジジツ</t>
    </rPh>
    <rPh sb="47" eb="49">
      <t>ソウイ</t>
    </rPh>
    <rPh sb="54" eb="56">
      <t>セイヤク</t>
    </rPh>
    <phoneticPr fontId="2"/>
  </si>
  <si>
    <t>（落札候補者用提出書）</t>
    <rPh sb="1" eb="3">
      <t>ラクサツ</t>
    </rPh>
    <rPh sb="3" eb="7">
      <t>コウホシャヨウ</t>
    </rPh>
    <rPh sb="7" eb="9">
      <t>テイシュツ</t>
    </rPh>
    <rPh sb="9" eb="10">
      <t>ショ</t>
    </rPh>
    <phoneticPr fontId="2"/>
  </si>
  <si>
    <t>企業の社会的貢献
の実績</t>
    <rPh sb="5" eb="6">
      <t>テキ</t>
    </rPh>
    <rPh sb="10" eb="12">
      <t>ジッセキ</t>
    </rPh>
    <phoneticPr fontId="2"/>
  </si>
  <si>
    <t>(ボランティアと
インターンシップの両方)</t>
    <rPh sb="18" eb="20">
      <t>リョウホウ</t>
    </rPh>
    <phoneticPr fontId="2"/>
  </si>
  <si>
    <t>（電子入札での提出時には
代表者印は必要ありません）</t>
    <rPh sb="1" eb="3">
      <t>デンシ</t>
    </rPh>
    <rPh sb="3" eb="5">
      <t>ニュウサツ</t>
    </rPh>
    <rPh sb="7" eb="9">
      <t>テイシュツ</t>
    </rPh>
    <rPh sb="9" eb="10">
      <t>ジ</t>
    </rPh>
    <rPh sb="13" eb="15">
      <t>ダイヒョウ</t>
    </rPh>
    <rPh sb="15" eb="16">
      <t>シャ</t>
    </rPh>
    <rPh sb="16" eb="17">
      <t>イン</t>
    </rPh>
    <rPh sb="18" eb="20">
      <t>ヒツヨウ</t>
    </rPh>
    <phoneticPr fontId="2"/>
  </si>
  <si>
    <t>連絡担当者</t>
    <rPh sb="0" eb="2">
      <t>レンラク</t>
    </rPh>
    <rPh sb="2" eb="3">
      <t>タン</t>
    </rPh>
    <rPh sb="3" eb="4">
      <t>トウ</t>
    </rPh>
    <rPh sb="4" eb="5">
      <t>シャ</t>
    </rPh>
    <phoneticPr fontId="2"/>
  </si>
  <si>
    <t>電　　話</t>
    <rPh sb="0" eb="1">
      <t>デン</t>
    </rPh>
    <rPh sb="3" eb="4">
      <t>ハナシ</t>
    </rPh>
    <phoneticPr fontId="2"/>
  </si>
  <si>
    <t>□  配置予定技術者は３名までしか挙げられません。</t>
    <phoneticPr fontId="3"/>
  </si>
  <si>
    <t>□  配置予定技術者が複数の場合は、各候補者毎に本様式を提出してください。</t>
    <rPh sb="22" eb="23">
      <t>ゴト</t>
    </rPh>
    <phoneticPr fontId="3"/>
  </si>
  <si>
    <t>(実績なし)</t>
    <rPh sb="1" eb="3">
      <t>ジッセキ</t>
    </rPh>
    <phoneticPr fontId="2"/>
  </si>
  <si>
    <t>代表者名</t>
    <rPh sb="0" eb="3">
      <t>ダイヒョウシャ</t>
    </rPh>
    <rPh sb="3" eb="4">
      <t>メイ</t>
    </rPh>
    <phoneticPr fontId="2"/>
  </si>
  <si>
    <t>名称・商号</t>
    <rPh sb="0" eb="2">
      <t>メイショウ</t>
    </rPh>
    <rPh sb="3" eb="5">
      <t>ショウゴウ</t>
    </rPh>
    <phoneticPr fontId="2"/>
  </si>
  <si>
    <t>所 在 地</t>
    <rPh sb="0" eb="1">
      <t>トコロ</t>
    </rPh>
    <rPh sb="2" eb="3">
      <t>ザイ</t>
    </rPh>
    <rPh sb="4" eb="5">
      <t>チ</t>
    </rPh>
    <phoneticPr fontId="2"/>
  </si>
  <si>
    <t>総従業員数</t>
    <rPh sb="0" eb="1">
      <t>ソウ</t>
    </rPh>
    <rPh sb="1" eb="4">
      <t>ジュウギョウイン</t>
    </rPh>
    <rPh sb="4" eb="5">
      <t>スウ</t>
    </rPh>
    <phoneticPr fontId="2"/>
  </si>
  <si>
    <t>合　　　計</t>
    <rPh sb="0" eb="1">
      <t>ア</t>
    </rPh>
    <rPh sb="4" eb="5">
      <t>ケイ</t>
    </rPh>
    <phoneticPr fontId="2"/>
  </si>
  <si>
    <t>精神障がい者</t>
    <rPh sb="0" eb="2">
      <t>セイシン</t>
    </rPh>
    <rPh sb="2" eb="3">
      <t>ショウ</t>
    </rPh>
    <rPh sb="5" eb="6">
      <t>シャ</t>
    </rPh>
    <phoneticPr fontId="2"/>
  </si>
  <si>
    <t>知的障がい者</t>
    <rPh sb="0" eb="2">
      <t>チテキ</t>
    </rPh>
    <rPh sb="2" eb="3">
      <t>ショウ</t>
    </rPh>
    <rPh sb="5" eb="6">
      <t>シャ</t>
    </rPh>
    <phoneticPr fontId="2"/>
  </si>
  <si>
    <t>身体障がい者</t>
    <rPh sb="0" eb="2">
      <t>シンタイ</t>
    </rPh>
    <rPh sb="5" eb="6">
      <t>シャ</t>
    </rPh>
    <phoneticPr fontId="2"/>
  </si>
  <si>
    <t>雇用人数</t>
    <rPh sb="0" eb="2">
      <t>コヨウ</t>
    </rPh>
    <rPh sb="2" eb="4">
      <t>ニンズウ</t>
    </rPh>
    <phoneticPr fontId="2"/>
  </si>
  <si>
    <t>障がい者雇用の状況</t>
    <rPh sb="0" eb="1">
      <t>ショウ</t>
    </rPh>
    <rPh sb="3" eb="4">
      <t>シャ</t>
    </rPh>
    <rPh sb="4" eb="6">
      <t>コヨウ</t>
    </rPh>
    <rPh sb="7" eb="9">
      <t>ジョウキョウ</t>
    </rPh>
    <phoneticPr fontId="2"/>
  </si>
  <si>
    <t>添付資料</t>
    <phoneticPr fontId="2"/>
  </si>
  <si>
    <t>(※１)法定雇用義務のある事業主とは、障害者雇用状況報告書の「法定雇用障害者数の算定の基礎となる労働者の数」が５０人以上の事業主です。</t>
    <rPh sb="4" eb="6">
      <t>ホウテイ</t>
    </rPh>
    <rPh sb="6" eb="8">
      <t>コヨウ</t>
    </rPh>
    <rPh sb="8" eb="10">
      <t>ギム</t>
    </rPh>
    <rPh sb="13" eb="16">
      <t>ジギョウヌシ</t>
    </rPh>
    <rPh sb="19" eb="22">
      <t>ショウガイシャ</t>
    </rPh>
    <rPh sb="22" eb="24">
      <t>コヨウ</t>
    </rPh>
    <rPh sb="24" eb="26">
      <t>ジョウキョウ</t>
    </rPh>
    <rPh sb="26" eb="29">
      <t>ホウコクショ</t>
    </rPh>
    <rPh sb="31" eb="33">
      <t>ホウテイ</t>
    </rPh>
    <rPh sb="33" eb="35">
      <t>コヨウ</t>
    </rPh>
    <rPh sb="35" eb="38">
      <t>ショウガイシャ</t>
    </rPh>
    <rPh sb="38" eb="39">
      <t>スウ</t>
    </rPh>
    <rPh sb="40" eb="42">
      <t>サンテイ</t>
    </rPh>
    <rPh sb="43" eb="45">
      <t>キソ</t>
    </rPh>
    <rPh sb="48" eb="51">
      <t>ロウドウシャ</t>
    </rPh>
    <rPh sb="52" eb="53">
      <t>スウ</t>
    </rPh>
    <rPh sb="57" eb="60">
      <t>ニンイジョウ</t>
    </rPh>
    <rPh sb="61" eb="64">
      <t>ジギョウヌシ</t>
    </rPh>
    <phoneticPr fontId="2"/>
  </si>
  <si>
    <t>法定雇用義務(※１)があり、障がい者雇用率３％以上（→加点されます）</t>
    <rPh sb="0" eb="2">
      <t>ホウテイ</t>
    </rPh>
    <rPh sb="2" eb="4">
      <t>コヨウ</t>
    </rPh>
    <rPh sb="4" eb="6">
      <t>ギム</t>
    </rPh>
    <rPh sb="14" eb="15">
      <t>ショウ</t>
    </rPh>
    <rPh sb="17" eb="18">
      <t>シャ</t>
    </rPh>
    <rPh sb="18" eb="20">
      <t>コヨウ</t>
    </rPh>
    <rPh sb="20" eb="21">
      <t>リツ</t>
    </rPh>
    <rPh sb="23" eb="25">
      <t>イジョウ</t>
    </rPh>
    <rPh sb="27" eb="29">
      <t>カテン</t>
    </rPh>
    <phoneticPr fontId="2"/>
  </si>
  <si>
    <t>提出前に必ず確認してください。</t>
    <rPh sb="0" eb="2">
      <t>テイシュツ</t>
    </rPh>
    <rPh sb="2" eb="3">
      <t>マエ</t>
    </rPh>
    <rPh sb="4" eb="5">
      <t>カナラ</t>
    </rPh>
    <rPh sb="6" eb="8">
      <t>カクニン</t>
    </rPh>
    <phoneticPr fontId="2"/>
  </si>
  <si>
    <t>○災害防止活動等に関する協定を締結しているかどうか記入してください。</t>
    <rPh sb="1" eb="3">
      <t>サイガイ</t>
    </rPh>
    <rPh sb="3" eb="5">
      <t>ボウシ</t>
    </rPh>
    <rPh sb="5" eb="7">
      <t>カツドウ</t>
    </rPh>
    <rPh sb="7" eb="8">
      <t>トウ</t>
    </rPh>
    <rPh sb="9" eb="10">
      <t>カン</t>
    </rPh>
    <rPh sb="12" eb="14">
      <t>キョウテイ</t>
    </rPh>
    <rPh sb="15" eb="17">
      <t>テイケツ</t>
    </rPh>
    <rPh sb="25" eb="27">
      <t>キニュウ</t>
    </rPh>
    <phoneticPr fontId="3"/>
  </si>
  <si>
    <t>○過去２年度間に災害防止活動等の実績があったかどうか記入してください。</t>
    <rPh sb="1" eb="3">
      <t>カコ</t>
    </rPh>
    <rPh sb="4" eb="6">
      <t>ネンド</t>
    </rPh>
    <rPh sb="6" eb="7">
      <t>カン</t>
    </rPh>
    <rPh sb="8" eb="10">
      <t>サイガイ</t>
    </rPh>
    <rPh sb="10" eb="12">
      <t>ボウシ</t>
    </rPh>
    <rPh sb="12" eb="14">
      <t>カツドウ</t>
    </rPh>
    <rPh sb="14" eb="15">
      <t>トウ</t>
    </rPh>
    <rPh sb="16" eb="18">
      <t>ジッセキ</t>
    </rPh>
    <rPh sb="26" eb="28">
      <t>キニュウ</t>
    </rPh>
    <phoneticPr fontId="3"/>
  </si>
  <si>
    <t>・複数の役割を兼ねる場合は、全ての役割に「○」を記入してください。
・現場代理人の場合は、全期間にわたり従事した場合のみ、経験として認められます。</t>
    <rPh sb="1" eb="3">
      <t>フクスウ</t>
    </rPh>
    <rPh sb="4" eb="6">
      <t>ヤクワリ</t>
    </rPh>
    <rPh sb="7" eb="8">
      <t>カ</t>
    </rPh>
    <rPh sb="10" eb="12">
      <t>バアイ</t>
    </rPh>
    <rPh sb="14" eb="15">
      <t>スベ</t>
    </rPh>
    <rPh sb="17" eb="19">
      <t>ヤクワリ</t>
    </rPh>
    <rPh sb="24" eb="26">
      <t>キニュウ</t>
    </rPh>
    <rPh sb="35" eb="37">
      <t>ゲンバ</t>
    </rPh>
    <rPh sb="37" eb="40">
      <t>ダイリニン</t>
    </rPh>
    <rPh sb="41" eb="43">
      <t>バアイ</t>
    </rPh>
    <rPh sb="45" eb="48">
      <t>ゼンキカン</t>
    </rPh>
    <rPh sb="52" eb="54">
      <t>ジュウジ</t>
    </rPh>
    <rPh sb="56" eb="58">
      <t>バアイ</t>
    </rPh>
    <rPh sb="61" eb="63">
      <t>ケイケン</t>
    </rPh>
    <rPh sb="66" eb="67">
      <t>ミト</t>
    </rPh>
    <phoneticPr fontId="3"/>
  </si>
  <si>
    <t>※ １の受賞実績がある場合、２，３，４ではなく、１を優先して申告してください。</t>
    <rPh sb="4" eb="6">
      <t>ジュショウ</t>
    </rPh>
    <rPh sb="6" eb="8">
      <t>ジッセキ</t>
    </rPh>
    <rPh sb="26" eb="28">
      <t>ユウセン</t>
    </rPh>
    <phoneticPr fontId="2"/>
  </si>
  <si>
    <t>※　ＪＶで参加する場合は、代表構成員の配置予定技術者を記入してください。</t>
    <rPh sb="5" eb="7">
      <t>サンカ</t>
    </rPh>
    <rPh sb="9" eb="11">
      <t>バアイ</t>
    </rPh>
    <rPh sb="13" eb="15">
      <t>ダイヒョウ</t>
    </rPh>
    <rPh sb="15" eb="18">
      <t>コウセイイン</t>
    </rPh>
    <rPh sb="19" eb="21">
      <t>ハイチ</t>
    </rPh>
    <rPh sb="21" eb="23">
      <t>ヨテイ</t>
    </rPh>
    <rPh sb="23" eb="26">
      <t>ギジュツシャ</t>
    </rPh>
    <rPh sb="27" eb="29">
      <t>キニュウ</t>
    </rPh>
    <phoneticPr fontId="4"/>
  </si>
  <si>
    <t>自己採点申請書</t>
    <phoneticPr fontId="2"/>
  </si>
  <si>
    <t>ア</t>
    <phoneticPr fontId="2"/>
  </si>
  <si>
    <t>(ｱ)</t>
    <phoneticPr fontId="2"/>
  </si>
  <si>
    <t>(ｲ)</t>
    <phoneticPr fontId="2"/>
  </si>
  <si>
    <t>イ</t>
    <phoneticPr fontId="2"/>
  </si>
  <si>
    <t>ウ</t>
    <phoneticPr fontId="2"/>
  </si>
  <si>
    <t>エ</t>
    <phoneticPr fontId="2"/>
  </si>
  <si>
    <t>(ｳ)</t>
    <phoneticPr fontId="2"/>
  </si>
  <si>
    <t>(ｴ)</t>
    <phoneticPr fontId="2"/>
  </si>
  <si>
    <t>オ</t>
    <phoneticPr fontId="2"/>
  </si>
  <si>
    <t>カ</t>
    <phoneticPr fontId="2"/>
  </si>
  <si>
    <t>キ</t>
    <phoneticPr fontId="2"/>
  </si>
  <si>
    <t>(ｵ)</t>
    <phoneticPr fontId="2"/>
  </si>
  <si>
    <t>優秀技術者表彰</t>
    <phoneticPr fontId="2"/>
  </si>
  <si>
    <t>ク</t>
    <phoneticPr fontId="2"/>
  </si>
  <si>
    <t>ケ</t>
    <phoneticPr fontId="2"/>
  </si>
  <si>
    <t>(ボランティアのみ)</t>
    <phoneticPr fontId="2"/>
  </si>
  <si>
    <t>(インターンシップのみ）</t>
    <phoneticPr fontId="2"/>
  </si>
  <si>
    <t>除雪契約実績</t>
    <phoneticPr fontId="2"/>
  </si>
  <si>
    <t>コ</t>
    <phoneticPr fontId="2"/>
  </si>
  <si>
    <t>(ｶ)</t>
    <phoneticPr fontId="2"/>
  </si>
  <si>
    <t>継続教育（CPD）への取組</t>
    <rPh sb="0" eb="2">
      <t>ケイゾク</t>
    </rPh>
    <rPh sb="2" eb="4">
      <t>キョウイク</t>
    </rPh>
    <rPh sb="11" eb="13">
      <t>トリクミ</t>
    </rPh>
    <phoneticPr fontId="2"/>
  </si>
  <si>
    <t>エクセルの「計算方法の設定」が「自動」になっていない場合は「自動」に設定してください。</t>
    <rPh sb="6" eb="8">
      <t>ケイサン</t>
    </rPh>
    <rPh sb="8" eb="10">
      <t>ホウホウ</t>
    </rPh>
    <rPh sb="11" eb="13">
      <t>セッテイ</t>
    </rPh>
    <rPh sb="16" eb="18">
      <t>ジドウ</t>
    </rPh>
    <rPh sb="26" eb="28">
      <t>バアイ</t>
    </rPh>
    <rPh sb="30" eb="32">
      <t>ジドウ</t>
    </rPh>
    <rPh sb="34" eb="36">
      <t>セッテイ</t>
    </rPh>
    <phoneticPr fontId="2"/>
  </si>
  <si>
    <t>様式ア(ｱ)</t>
    <rPh sb="0" eb="2">
      <t>ヨウシキ</t>
    </rPh>
    <phoneticPr fontId="2"/>
  </si>
  <si>
    <t>解体</t>
    <rPh sb="0" eb="2">
      <t>カイタイ</t>
    </rPh>
    <phoneticPr fontId="119"/>
  </si>
  <si>
    <t>様式ア(ｲ)</t>
    <rPh sb="0" eb="2">
      <t>ヨウシキ</t>
    </rPh>
    <phoneticPr fontId="2"/>
  </si>
  <si>
    <t>様式イ(ｱ)</t>
    <rPh sb="0" eb="2">
      <t>ヨウシキ</t>
    </rPh>
    <phoneticPr fontId="2"/>
  </si>
  <si>
    <t>様式イ(ｲ)</t>
    <rPh sb="0" eb="2">
      <t>ヨウシキ</t>
    </rPh>
    <phoneticPr fontId="2"/>
  </si>
  <si>
    <t>様式ウ(ｱ)</t>
    <rPh sb="0" eb="2">
      <t>ヨウシキ</t>
    </rPh>
    <phoneticPr fontId="2"/>
  </si>
  <si>
    <t>様式ウ(ｲ)</t>
    <rPh sb="0" eb="2">
      <t>ヨウシキ</t>
    </rPh>
    <phoneticPr fontId="2"/>
  </si>
  <si>
    <t>様式カ(ｱ)</t>
    <rPh sb="0" eb="2">
      <t>ヨウシキ</t>
    </rPh>
    <phoneticPr fontId="2"/>
  </si>
  <si>
    <t>様式カ(ｲ)</t>
    <rPh sb="0" eb="2">
      <t>ヨウシキ</t>
    </rPh>
    <phoneticPr fontId="2"/>
  </si>
  <si>
    <t>様式カ(ｳ)</t>
    <rPh sb="0" eb="2">
      <t>ヨウシキ</t>
    </rPh>
    <phoneticPr fontId="2"/>
  </si>
  <si>
    <t>様式カ(ｴ)</t>
    <rPh sb="0" eb="2">
      <t>ヨウシキ</t>
    </rPh>
    <phoneticPr fontId="2"/>
  </si>
  <si>
    <t>様式キ(ｴ)</t>
    <rPh sb="0" eb="2">
      <t>ヨウシキ</t>
    </rPh>
    <phoneticPr fontId="2"/>
  </si>
  <si>
    <t>様式キ(ｵ)</t>
    <rPh sb="0" eb="2">
      <t>ヨウシキ</t>
    </rPh>
    <phoneticPr fontId="2"/>
  </si>
  <si>
    <t>様式ケ(ｱ)</t>
    <rPh sb="0" eb="2">
      <t>ヨウシキ</t>
    </rPh>
    <phoneticPr fontId="2"/>
  </si>
  <si>
    <t>様式ケ(ｲ)</t>
    <rPh sb="0" eb="2">
      <t>ヨウシキ</t>
    </rPh>
    <phoneticPr fontId="2"/>
  </si>
  <si>
    <t>様式ケ(ｳ)</t>
    <rPh sb="0" eb="2">
      <t>ヨウシキ</t>
    </rPh>
    <phoneticPr fontId="2"/>
  </si>
  <si>
    <t>様式コ(ｱ)</t>
    <rPh sb="0" eb="2">
      <t>ヨウシキ</t>
    </rPh>
    <phoneticPr fontId="2"/>
  </si>
  <si>
    <t>様式コ(ｱ)割</t>
    <rPh sb="0" eb="2">
      <t>ヨウシキ</t>
    </rPh>
    <rPh sb="6" eb="7">
      <t>ワリ</t>
    </rPh>
    <phoneticPr fontId="2"/>
  </si>
  <si>
    <t>様式コ(ｲ)</t>
    <rPh sb="0" eb="2">
      <t>ヨウシキ</t>
    </rPh>
    <phoneticPr fontId="2"/>
  </si>
  <si>
    <t>様式コ(ｲ)割</t>
    <rPh sb="0" eb="2">
      <t>ヨウシキ</t>
    </rPh>
    <rPh sb="6" eb="7">
      <t>ワリ</t>
    </rPh>
    <phoneticPr fontId="2"/>
  </si>
  <si>
    <t>様式コ(ｳ)</t>
    <rPh sb="0" eb="2">
      <t>ヨウシキ</t>
    </rPh>
    <phoneticPr fontId="2"/>
  </si>
  <si>
    <t>様式コ(ｴ)</t>
    <rPh sb="0" eb="2">
      <t>ヨウシキ</t>
    </rPh>
    <phoneticPr fontId="2"/>
  </si>
  <si>
    <t>様式コ(ｵ)</t>
    <rPh sb="0" eb="2">
      <t>ヨウシキ</t>
    </rPh>
    <phoneticPr fontId="2"/>
  </si>
  <si>
    <t>様式サ(ｱ)</t>
    <rPh sb="0" eb="2">
      <t>ヨウシキ</t>
    </rPh>
    <phoneticPr fontId="2"/>
  </si>
  <si>
    <t>様式サ(ｲ)</t>
    <rPh sb="0" eb="2">
      <t>ヨウシキ</t>
    </rPh>
    <phoneticPr fontId="2"/>
  </si>
  <si>
    <t>様式サ(ｳ)</t>
    <rPh sb="0" eb="2">
      <t>ヨウシキ</t>
    </rPh>
    <phoneticPr fontId="2"/>
  </si>
  <si>
    <t>様式サ(ｴ)</t>
    <rPh sb="0" eb="2">
      <t>ヨウシキ</t>
    </rPh>
    <phoneticPr fontId="2"/>
  </si>
  <si>
    <t>様式サ(ｵ)</t>
    <rPh sb="0" eb="2">
      <t>ヨウシキ</t>
    </rPh>
    <phoneticPr fontId="2"/>
  </si>
  <si>
    <t>様式サ(ｷ)</t>
    <rPh sb="0" eb="2">
      <t>ヨウシキ</t>
    </rPh>
    <phoneticPr fontId="2"/>
  </si>
  <si>
    <t>下請負人を１社以上入札説明書で配点が１点とされているエリア内の企業から選定する。又は、下請負人を使用しないですべて自社で施工し、本店又は主たる営業所の所在地が入札説明書で配点が１点とされているエリア内である。</t>
    <rPh sb="0" eb="1">
      <t>シタ</t>
    </rPh>
    <rPh sb="1" eb="3">
      <t>ウケオイ</t>
    </rPh>
    <rPh sb="3" eb="4">
      <t>ニン</t>
    </rPh>
    <rPh sb="6" eb="9">
      <t>シャイジョウ</t>
    </rPh>
    <rPh sb="35" eb="37">
      <t>センテイ</t>
    </rPh>
    <rPh sb="40" eb="41">
      <t>マタ</t>
    </rPh>
    <rPh sb="57" eb="59">
      <t>ジシャ</t>
    </rPh>
    <rPh sb="60" eb="62">
      <t>セコウ</t>
    </rPh>
    <rPh sb="64" eb="66">
      <t>ホンテン</t>
    </rPh>
    <rPh sb="66" eb="67">
      <t>マタ</t>
    </rPh>
    <rPh sb="68" eb="69">
      <t>シュ</t>
    </rPh>
    <rPh sb="71" eb="74">
      <t>エイギョウショ</t>
    </rPh>
    <rPh sb="75" eb="78">
      <t>ショザイチ</t>
    </rPh>
    <phoneticPr fontId="3"/>
  </si>
  <si>
    <t>下請負人を１社以上県内（上記の管内を除く）企業から選定する。又は、下請負人を使用しないですべて自社で施工し、本店又は主たる営業所の所在地が県内（上記の管内を除く）である。</t>
    <rPh sb="0" eb="1">
      <t>シタ</t>
    </rPh>
    <rPh sb="1" eb="3">
      <t>ウケオイ</t>
    </rPh>
    <rPh sb="3" eb="4">
      <t>ニン</t>
    </rPh>
    <rPh sb="6" eb="9">
      <t>シャイジョウ</t>
    </rPh>
    <rPh sb="9" eb="11">
      <t>ケンナイ</t>
    </rPh>
    <rPh sb="12" eb="14">
      <t>ジョウキ</t>
    </rPh>
    <rPh sb="15" eb="17">
      <t>カンナイ</t>
    </rPh>
    <rPh sb="18" eb="19">
      <t>ノゾ</t>
    </rPh>
    <rPh sb="21" eb="23">
      <t>キギョウ</t>
    </rPh>
    <rPh sb="25" eb="27">
      <t>センテイ</t>
    </rPh>
    <rPh sb="30" eb="31">
      <t>マタ</t>
    </rPh>
    <rPh sb="47" eb="49">
      <t>ジシャ</t>
    </rPh>
    <rPh sb="50" eb="52">
      <t>セコウ</t>
    </rPh>
    <rPh sb="54" eb="56">
      <t>ホンテン</t>
    </rPh>
    <rPh sb="56" eb="57">
      <t>マタ</t>
    </rPh>
    <rPh sb="58" eb="59">
      <t>シュ</t>
    </rPh>
    <rPh sb="61" eb="64">
      <t>エイギョウショ</t>
    </rPh>
    <rPh sb="65" eb="68">
      <t>ショザイチ</t>
    </rPh>
    <phoneticPr fontId="3"/>
  </si>
  <si>
    <t>下請負人を県内企業から選定しない。又は下請負人を使用しないですべて自社施工し、本店又は主たる営業所の所在地が県外である。</t>
    <rPh sb="0" eb="3">
      <t>シタウケオイ</t>
    </rPh>
    <rPh sb="3" eb="4">
      <t>ニン</t>
    </rPh>
    <rPh sb="5" eb="7">
      <t>ケンナイ</t>
    </rPh>
    <rPh sb="7" eb="9">
      <t>キギョウ</t>
    </rPh>
    <rPh sb="11" eb="13">
      <t>センテイ</t>
    </rPh>
    <rPh sb="17" eb="18">
      <t>マタ</t>
    </rPh>
    <rPh sb="33" eb="35">
      <t>ジシャ</t>
    </rPh>
    <rPh sb="35" eb="37">
      <t>セコウ</t>
    </rPh>
    <rPh sb="55" eb="56">
      <t>ガイ</t>
    </rPh>
    <phoneticPr fontId="3"/>
  </si>
  <si>
    <t>様式キ(ｶ)</t>
    <rPh sb="0" eb="2">
      <t>ヨウシキ</t>
    </rPh>
    <phoneticPr fontId="2"/>
  </si>
  <si>
    <t>配置予定技術者の氏名</t>
    <rPh sb="0" eb="2">
      <t>ハイチ</t>
    </rPh>
    <rPh sb="2" eb="4">
      <t>ヨテイ</t>
    </rPh>
    <rPh sb="4" eb="7">
      <t>ギジュツシャ</t>
    </rPh>
    <rPh sb="8" eb="9">
      <t>シ</t>
    </rPh>
    <rPh sb="9" eb="10">
      <t>メイ</t>
    </rPh>
    <phoneticPr fontId="2"/>
  </si>
  <si>
    <t>継続教育の
証明</t>
    <rPh sb="0" eb="2">
      <t>ケイゾク</t>
    </rPh>
    <rPh sb="2" eb="4">
      <t>キョウイク</t>
    </rPh>
    <rPh sb="6" eb="8">
      <t>ショウメイ</t>
    </rPh>
    <phoneticPr fontId="2"/>
  </si>
  <si>
    <t>あり</t>
    <phoneticPr fontId="2"/>
  </si>
  <si>
    <t>○</t>
    <phoneticPr fontId="2"/>
  </si>
  <si>
    <t>なし</t>
    <phoneticPr fontId="2"/>
  </si>
  <si>
    <t>学習履歴を証明する証明書
発行団体名</t>
    <rPh sb="0" eb="2">
      <t>ガクシュウ</t>
    </rPh>
    <rPh sb="2" eb="4">
      <t>リレキ</t>
    </rPh>
    <rPh sb="5" eb="7">
      <t>ショウメイ</t>
    </rPh>
    <rPh sb="9" eb="12">
      <t>ショウメイショ</t>
    </rPh>
    <rPh sb="13" eb="15">
      <t>ハッコウ</t>
    </rPh>
    <rPh sb="15" eb="17">
      <t>ダンタイ</t>
    </rPh>
    <rPh sb="17" eb="18">
      <t>メイ</t>
    </rPh>
    <phoneticPr fontId="2"/>
  </si>
  <si>
    <t>○</t>
    <phoneticPr fontId="2"/>
  </si>
  <si>
    <r>
      <t>□　「配置予定技術者一覧表」に記載した氏名を記入してください。</t>
    </r>
    <r>
      <rPr>
        <sz val="11"/>
        <color indexed="30"/>
        <rFont val="ＭＳ Ｐゴシック"/>
        <family val="3"/>
        <charset val="128"/>
      </rPr>
      <t/>
    </r>
    <rPh sb="3" eb="5">
      <t>ハイチ</t>
    </rPh>
    <rPh sb="5" eb="7">
      <t>ヨテイ</t>
    </rPh>
    <rPh sb="7" eb="10">
      <t>ギジュツシャ</t>
    </rPh>
    <rPh sb="10" eb="12">
      <t>イチラン</t>
    </rPh>
    <rPh sb="12" eb="13">
      <t>ヒョウ</t>
    </rPh>
    <rPh sb="15" eb="17">
      <t>キサイ</t>
    </rPh>
    <rPh sb="19" eb="21">
      <t>シメイ</t>
    </rPh>
    <rPh sb="22" eb="24">
      <t>キニュウ</t>
    </rPh>
    <phoneticPr fontId="2"/>
  </si>
  <si>
    <t xml:space="preserve">    配置予定技術者が複数の場合は、各候補者に対して本様式を提出してください。</t>
    <phoneticPr fontId="2"/>
  </si>
  <si>
    <t xml:space="preserve">    配置予定技術者は３名までしか挙げられません。</t>
    <phoneticPr fontId="2"/>
  </si>
  <si>
    <t>／</t>
    <phoneticPr fontId="2"/>
  </si>
  <si>
    <t>①</t>
    <phoneticPr fontId="2"/>
  </si>
  <si>
    <t>②</t>
    <phoneticPr fontId="2"/>
  </si>
  <si>
    <t>過去１年度間に各団体等が
推奨する単位</t>
    <rPh sb="0" eb="2">
      <t>カコ</t>
    </rPh>
    <rPh sb="3" eb="5">
      <t>ネンド</t>
    </rPh>
    <rPh sb="5" eb="6">
      <t>カン</t>
    </rPh>
    <phoneticPr fontId="123"/>
  </si>
  <si>
    <t>過去１年度間に取得した単位</t>
    <rPh sb="0" eb="2">
      <t>カコ</t>
    </rPh>
    <rPh sb="3" eb="5">
      <t>ネンド</t>
    </rPh>
    <rPh sb="5" eb="6">
      <t>カン</t>
    </rPh>
    <rPh sb="7" eb="9">
      <t>シュトク</t>
    </rPh>
    <phoneticPr fontId="123"/>
  </si>
  <si>
    <t>　順番は、アイウエオ順とし、各様式の後ろに添付書類を付ける。</t>
    <rPh sb="10" eb="11">
      <t>ジュン</t>
    </rPh>
    <rPh sb="14" eb="15">
      <t>カク</t>
    </rPh>
    <rPh sb="15" eb="17">
      <t>ヨウシキ</t>
    </rPh>
    <rPh sb="18" eb="19">
      <t>ウシ</t>
    </rPh>
    <rPh sb="21" eb="23">
      <t>テンプ</t>
    </rPh>
    <rPh sb="23" eb="25">
      <t>ショルイ</t>
    </rPh>
    <rPh sb="26" eb="27">
      <t>ツ</t>
    </rPh>
    <phoneticPr fontId="12"/>
  </si>
  <si>
    <t>下請負人の県内企業数の割合が、入札説明書で配点が１点とされている割合で選定する。又は、下請負人を使用しないですべて自社で施工し、本店又は主たる営業所の所在地が入札説明書で配点が１点とされているエリア内である。</t>
    <rPh sb="0" eb="1">
      <t>シタ</t>
    </rPh>
    <rPh sb="5" eb="7">
      <t>ケンナイ</t>
    </rPh>
    <rPh sb="7" eb="9">
      <t>キギョウ</t>
    </rPh>
    <rPh sb="9" eb="10">
      <t>スウ</t>
    </rPh>
    <rPh sb="11" eb="13">
      <t>ワリアイ</t>
    </rPh>
    <rPh sb="32" eb="34">
      <t>ワリアイ</t>
    </rPh>
    <phoneticPr fontId="3"/>
  </si>
  <si>
    <t>下請負人の県内企業数の割合が、入札説明書で配点が０．５点とされている割合で選定する。又は、下請負人を使用しないですべて自社で施工し、本店又は主たる営業所の所在地が入札説明書で配点が０．５点とされているエリア内である。</t>
    <rPh sb="0" eb="1">
      <t>シタ</t>
    </rPh>
    <rPh sb="5" eb="7">
      <t>ケンナイ</t>
    </rPh>
    <rPh sb="7" eb="9">
      <t>キギョウ</t>
    </rPh>
    <rPh sb="9" eb="10">
      <t>スウ</t>
    </rPh>
    <rPh sb="11" eb="13">
      <t>ワリアイ</t>
    </rPh>
    <rPh sb="34" eb="36">
      <t>ワリアイ</t>
    </rPh>
    <phoneticPr fontId="3"/>
  </si>
  <si>
    <t>下請負人の県内企業数の割合が、入札説明書で配点が０点とされている割合以下で選定する。又は、下請負人を使用しないですべて自社で施工し、本店又は主たる営業所の所在地が入札説明書で配点が０点とされているエリア内である。</t>
    <rPh sb="0" eb="1">
      <t>シタ</t>
    </rPh>
    <rPh sb="5" eb="7">
      <t>ケンナイ</t>
    </rPh>
    <rPh sb="7" eb="9">
      <t>キギョウ</t>
    </rPh>
    <rPh sb="9" eb="10">
      <t>スウ</t>
    </rPh>
    <rPh sb="11" eb="13">
      <t>ワリアイ</t>
    </rPh>
    <rPh sb="32" eb="34">
      <t>ワリアイ</t>
    </rPh>
    <rPh sb="34" eb="36">
      <t>イカ</t>
    </rPh>
    <phoneticPr fontId="3"/>
  </si>
  <si>
    <t>入札説明書に記載された期間に、県発注工事で過積載を行い、道路交通法違反により、入札参加停止措置を受けたか</t>
    <rPh sb="0" eb="5">
      <t>ニュウサツセツメイショ</t>
    </rPh>
    <rPh sb="6" eb="8">
      <t>キサイ</t>
    </rPh>
    <rPh sb="11" eb="13">
      <t>キカン</t>
    </rPh>
    <rPh sb="15" eb="16">
      <t>ケン</t>
    </rPh>
    <rPh sb="16" eb="18">
      <t>ハッチュウ</t>
    </rPh>
    <rPh sb="18" eb="20">
      <t>コウジ</t>
    </rPh>
    <rPh sb="21" eb="24">
      <t>カセキサイ</t>
    </rPh>
    <rPh sb="25" eb="26">
      <t>オコナ</t>
    </rPh>
    <rPh sb="28" eb="30">
      <t>ドウロ</t>
    </rPh>
    <rPh sb="30" eb="33">
      <t>コウツウホウ</t>
    </rPh>
    <rPh sb="33" eb="35">
      <t>イハン</t>
    </rPh>
    <rPh sb="39" eb="41">
      <t>ニュウサツ</t>
    </rPh>
    <rPh sb="41" eb="43">
      <t>サンカ</t>
    </rPh>
    <rPh sb="43" eb="45">
      <t>テイシ</t>
    </rPh>
    <rPh sb="45" eb="47">
      <t>ソチ</t>
    </rPh>
    <rPh sb="48" eb="49">
      <t>ウ</t>
    </rPh>
    <phoneticPr fontId="3"/>
  </si>
  <si>
    <t>－</t>
    <phoneticPr fontId="2"/>
  </si>
  <si>
    <t>－</t>
  </si>
  <si>
    <t>※Y49は自己採点を複数入力した場合、得点が反映されないように式を組んでいます。</t>
    <rPh sb="5" eb="7">
      <t>ジコ</t>
    </rPh>
    <rPh sb="7" eb="9">
      <t>サイテン</t>
    </rPh>
    <rPh sb="10" eb="12">
      <t>フクスウ</t>
    </rPh>
    <rPh sb="12" eb="14">
      <t>ニュウリョク</t>
    </rPh>
    <rPh sb="16" eb="18">
      <t>バアイ</t>
    </rPh>
    <rPh sb="19" eb="21">
      <t>トクテン</t>
    </rPh>
    <rPh sb="22" eb="24">
      <t>ハンエイ</t>
    </rPh>
    <rPh sb="31" eb="32">
      <t>シキ</t>
    </rPh>
    <rPh sb="33" eb="34">
      <t>ク</t>
    </rPh>
    <phoneticPr fontId="2"/>
  </si>
  <si>
    <t>※Z～ACセル：式中の得点を→
必要に応じて修正　</t>
    <rPh sb="8" eb="9">
      <t>シキ</t>
    </rPh>
    <rPh sb="9" eb="10">
      <t>チュウ</t>
    </rPh>
    <rPh sb="16" eb="18">
      <t>ヒツヨウ</t>
    </rPh>
    <rPh sb="19" eb="20">
      <t>オウ</t>
    </rPh>
    <rPh sb="22" eb="24">
      <t>シュウセイ</t>
    </rPh>
    <phoneticPr fontId="2"/>
  </si>
  <si>
    <t>サ</t>
    <phoneticPr fontId="2"/>
  </si>
  <si>
    <t>(ｷ)</t>
    <phoneticPr fontId="2"/>
  </si>
  <si>
    <t>※</t>
    <phoneticPr fontId="2"/>
  </si>
  <si>
    <r>
      <t>「自己採点」の欄は、ガイドライン及び入札説明書の評価基準・配点に基づく自社の想定する点を必ず記入してください。</t>
    </r>
    <r>
      <rPr>
        <sz val="9"/>
        <color indexed="10"/>
        <rFont val="HG丸ｺﾞｼｯｸM-PRO"/>
        <family val="3"/>
        <charset val="128"/>
      </rPr>
      <t>（実績なし場合は０点を入力してください。）</t>
    </r>
    <r>
      <rPr>
        <sz val="9"/>
        <rFont val="HG丸ｺﾞｼｯｸM-PRO"/>
        <family val="3"/>
        <charset val="128"/>
      </rPr>
      <t>ただし、「－」の項目は入力不要です。</t>
    </r>
    <rPh sb="1" eb="3">
      <t>ジコ</t>
    </rPh>
    <rPh sb="3" eb="5">
      <t>サイテン</t>
    </rPh>
    <rPh sb="7" eb="8">
      <t>ラン</t>
    </rPh>
    <rPh sb="16" eb="17">
      <t>オヨ</t>
    </rPh>
    <rPh sb="18" eb="20">
      <t>ニュウサツ</t>
    </rPh>
    <rPh sb="20" eb="23">
      <t>セツメイショ</t>
    </rPh>
    <rPh sb="24" eb="26">
      <t>ヒョウカ</t>
    </rPh>
    <rPh sb="26" eb="28">
      <t>キジュン</t>
    </rPh>
    <rPh sb="29" eb="31">
      <t>ハイテン</t>
    </rPh>
    <rPh sb="32" eb="33">
      <t>モト</t>
    </rPh>
    <rPh sb="35" eb="37">
      <t>ジシャ</t>
    </rPh>
    <rPh sb="38" eb="40">
      <t>ソウテイ</t>
    </rPh>
    <rPh sb="42" eb="43">
      <t>テン</t>
    </rPh>
    <rPh sb="44" eb="45">
      <t>カナラ</t>
    </rPh>
    <rPh sb="46" eb="48">
      <t>キニュウ</t>
    </rPh>
    <rPh sb="56" eb="58">
      <t>ジッセキ</t>
    </rPh>
    <rPh sb="60" eb="62">
      <t>バアイ</t>
    </rPh>
    <rPh sb="64" eb="65">
      <t>テン</t>
    </rPh>
    <rPh sb="66" eb="68">
      <t>ニュウリョク</t>
    </rPh>
    <rPh sb="84" eb="86">
      <t>コウモク</t>
    </rPh>
    <rPh sb="87" eb="89">
      <t>ニュウリョク</t>
    </rPh>
    <rPh sb="89" eb="91">
      <t>フヨウ</t>
    </rPh>
    <phoneticPr fontId="2"/>
  </si>
  <si>
    <t>入札時には本紙を入札金額見積内訳書とともに電子入札システムにより提出してください。</t>
    <phoneticPr fontId="2"/>
  </si>
  <si>
    <t>継続教育（ＣＰＤ）の取組</t>
    <rPh sb="0" eb="2">
      <t>ケイゾク</t>
    </rPh>
    <rPh sb="2" eb="4">
      <t>キョウイク</t>
    </rPh>
    <rPh sb="10" eb="12">
      <t>トリクミ</t>
    </rPh>
    <phoneticPr fontId="2"/>
  </si>
  <si>
    <t>難工事完了実績</t>
    <rPh sb="0" eb="1">
      <t>ナン</t>
    </rPh>
    <phoneticPr fontId="3"/>
  </si>
  <si>
    <t>履行できなかった</t>
    <rPh sb="0" eb="2">
      <t>リコウ</t>
    </rPh>
    <phoneticPr fontId="3"/>
  </si>
  <si>
    <t>履行した
又は総合評価方式の受注実績なし</t>
    <rPh sb="0" eb="2">
      <t>リコウ</t>
    </rPh>
    <rPh sb="5" eb="6">
      <t>マタ</t>
    </rPh>
    <rPh sb="7" eb="11">
      <t>ソウゴウヒョウカ</t>
    </rPh>
    <rPh sb="11" eb="13">
      <t>ホウシキ</t>
    </rPh>
    <rPh sb="14" eb="16">
      <t>ジュチュウ</t>
    </rPh>
    <rPh sb="16" eb="18">
      <t>ジッセキ</t>
    </rPh>
    <phoneticPr fontId="3"/>
  </si>
  <si>
    <t>（履行できなかった場合）</t>
    <rPh sb="1" eb="3">
      <t>リコウ</t>
    </rPh>
    <rPh sb="9" eb="11">
      <t>バアイ</t>
    </rPh>
    <phoneticPr fontId="3"/>
  </si>
  <si>
    <t>法定雇用義務(※１)があり、障がい者雇用率３％未満（→加点されません）</t>
    <rPh sb="0" eb="2">
      <t>ホウテイ</t>
    </rPh>
    <rPh sb="2" eb="4">
      <t>コヨウ</t>
    </rPh>
    <rPh sb="4" eb="6">
      <t>ギム</t>
    </rPh>
    <rPh sb="14" eb="15">
      <t>ショウ</t>
    </rPh>
    <rPh sb="17" eb="18">
      <t>シャ</t>
    </rPh>
    <rPh sb="18" eb="20">
      <t>コヨウ</t>
    </rPh>
    <rPh sb="20" eb="21">
      <t>リツ</t>
    </rPh>
    <rPh sb="23" eb="25">
      <t>ミマン</t>
    </rPh>
    <rPh sb="27" eb="29">
      <t>カテン</t>
    </rPh>
    <phoneticPr fontId="2"/>
  </si>
  <si>
    <t>法定雇用義務(※１)はないが、障がい者を雇用している。（→加点されます）</t>
    <rPh sb="0" eb="2">
      <t>ホウテイ</t>
    </rPh>
    <rPh sb="2" eb="4">
      <t>コヨウ</t>
    </rPh>
    <rPh sb="4" eb="6">
      <t>ギム</t>
    </rPh>
    <rPh sb="15" eb="16">
      <t>ショウ</t>
    </rPh>
    <rPh sb="18" eb="19">
      <t>シャ</t>
    </rPh>
    <rPh sb="20" eb="22">
      <t>コヨウ</t>
    </rPh>
    <rPh sb="29" eb="31">
      <t>カテン</t>
    </rPh>
    <phoneticPr fontId="2"/>
  </si>
  <si>
    <t>法定雇用義務(※１)はなく、障がい者を雇用していない。（→加点されません）</t>
    <rPh sb="0" eb="2">
      <t>ホウテイ</t>
    </rPh>
    <rPh sb="2" eb="4">
      <t>コヨウ</t>
    </rPh>
    <rPh sb="4" eb="6">
      <t>ギム</t>
    </rPh>
    <rPh sb="14" eb="15">
      <t>ショウ</t>
    </rPh>
    <rPh sb="17" eb="18">
      <t>シャ</t>
    </rPh>
    <rPh sb="19" eb="21">
      <t>コヨウ</t>
    </rPh>
    <phoneticPr fontId="2"/>
  </si>
  <si>
    <t>　１　埼玉県県土づくり優秀現場代理人等表彰</t>
    <rPh sb="11" eb="13">
      <t>ユウシュウ</t>
    </rPh>
    <phoneticPr fontId="119"/>
  </si>
  <si>
    <t>H29.7以降版</t>
    <rPh sb="5" eb="7">
      <t>イコウ</t>
    </rPh>
    <rPh sb="7" eb="8">
      <t>バン</t>
    </rPh>
    <phoneticPr fontId="11"/>
  </si>
  <si>
    <t>H29.7以降版</t>
    <rPh sb="5" eb="7">
      <t>イコウ</t>
    </rPh>
    <rPh sb="7" eb="8">
      <t>バン</t>
    </rPh>
    <phoneticPr fontId="2"/>
  </si>
  <si>
    <t>　指定割合以上の場合のみ評価（加点）します。</t>
    <phoneticPr fontId="2"/>
  </si>
  <si>
    <t>注）指定した主要な資材毎の県産資材の品目割合がすべて入札説明書記載の</t>
    <rPh sb="2" eb="4">
      <t>シテイ</t>
    </rPh>
    <rPh sb="6" eb="8">
      <t>シュヨウ</t>
    </rPh>
    <rPh sb="9" eb="11">
      <t>シザイ</t>
    </rPh>
    <rPh sb="11" eb="12">
      <t>ゴト</t>
    </rPh>
    <rPh sb="13" eb="15">
      <t>ケンサン</t>
    </rPh>
    <rPh sb="15" eb="17">
      <t>シザイ</t>
    </rPh>
    <rPh sb="18" eb="20">
      <t>ヒンモク</t>
    </rPh>
    <rPh sb="20" eb="22">
      <t>ワリアイ</t>
    </rPh>
    <rPh sb="26" eb="28">
      <t>ニュウサツ</t>
    </rPh>
    <rPh sb="28" eb="31">
      <t>セツメイショ</t>
    </rPh>
    <rPh sb="31" eb="33">
      <t>キサイ</t>
    </rPh>
    <phoneticPr fontId="2"/>
  </si>
  <si>
    <t>本工事において使用する県産資材の選定</t>
    <rPh sb="0" eb="3">
      <t>ホンコウジ</t>
    </rPh>
    <rPh sb="7" eb="9">
      <t>シヨウ</t>
    </rPh>
    <rPh sb="11" eb="13">
      <t>ケンサン</t>
    </rPh>
    <rPh sb="13" eb="15">
      <t>シザイ</t>
    </rPh>
    <rPh sb="16" eb="18">
      <t>センテイ</t>
    </rPh>
    <phoneticPr fontId="2"/>
  </si>
  <si>
    <t>手持ち工事量</t>
    <rPh sb="0" eb="2">
      <t>テモ</t>
    </rPh>
    <rPh sb="3" eb="5">
      <t>コウジ</t>
    </rPh>
    <rPh sb="5" eb="6">
      <t>リョウ</t>
    </rPh>
    <phoneticPr fontId="2"/>
  </si>
  <si>
    <t>主要な資材の種類</t>
    <rPh sb="0" eb="2">
      <t>シュヨウ</t>
    </rPh>
    <rPh sb="3" eb="5">
      <t>シザイ</t>
    </rPh>
    <rPh sb="6" eb="8">
      <t>シュルイ</t>
    </rPh>
    <phoneticPr fontId="2"/>
  </si>
  <si>
    <t>　　　過去1年度間とは、前年4月1日から3月31日までです。</t>
    <rPh sb="3" eb="5">
      <t>カコ</t>
    </rPh>
    <rPh sb="5" eb="8">
      <t>イチネンド</t>
    </rPh>
    <rPh sb="8" eb="9">
      <t>カン</t>
    </rPh>
    <rPh sb="12" eb="14">
      <t>ゼンネン</t>
    </rPh>
    <rPh sb="15" eb="16">
      <t>ツキ</t>
    </rPh>
    <rPh sb="17" eb="18">
      <t>ニチ</t>
    </rPh>
    <rPh sb="21" eb="22">
      <t>ツキ</t>
    </rPh>
    <rPh sb="24" eb="25">
      <t>ニチ</t>
    </rPh>
    <phoneticPr fontId="123"/>
  </si>
  <si>
    <t>対象資材数</t>
    <rPh sb="0" eb="2">
      <t>タイショウ</t>
    </rPh>
    <rPh sb="2" eb="4">
      <t>シザイ</t>
    </rPh>
    <rPh sb="4" eb="5">
      <t>カズ</t>
    </rPh>
    <phoneticPr fontId="2"/>
  </si>
  <si>
    <t>県産資材の品目割合が指定割合以上の資材数</t>
    <rPh sb="0" eb="1">
      <t>ケン</t>
    </rPh>
    <rPh sb="1" eb="2">
      <t>サン</t>
    </rPh>
    <rPh sb="2" eb="4">
      <t>シザイ</t>
    </rPh>
    <rPh sb="5" eb="7">
      <t>ヒンモク</t>
    </rPh>
    <rPh sb="7" eb="9">
      <t>ワリアイ</t>
    </rPh>
    <rPh sb="10" eb="12">
      <t>シテイ</t>
    </rPh>
    <rPh sb="12" eb="14">
      <t>ワリアイ</t>
    </rPh>
    <rPh sb="14" eb="16">
      <t>イジョウ</t>
    </rPh>
    <rPh sb="17" eb="19">
      <t>シザイ</t>
    </rPh>
    <rPh sb="19" eb="20">
      <t>スウ</t>
    </rPh>
    <phoneticPr fontId="2"/>
  </si>
  <si>
    <t>工事完成検査結果の通知日</t>
    <rPh sb="0" eb="2">
      <t>コウジ</t>
    </rPh>
    <rPh sb="2" eb="4">
      <t>カンセイ</t>
    </rPh>
    <rPh sb="4" eb="6">
      <t>ケンサ</t>
    </rPh>
    <rPh sb="6" eb="8">
      <t>ケッカ</t>
    </rPh>
    <rPh sb="9" eb="12">
      <t>ツウチビ</t>
    </rPh>
    <phoneticPr fontId="3"/>
  </si>
  <si>
    <r>
      <t>使用する</t>
    </r>
    <r>
      <rPr>
        <sz val="11"/>
        <rFont val="ＭＳ Ｐゴシック"/>
        <family val="3"/>
        <charset val="128"/>
      </rPr>
      <t>県産資材の品目割合が指定割合以上の</t>
    </r>
    <r>
      <rPr>
        <sz val="11"/>
        <rFont val="ＭＳ Ｐゴシック"/>
        <family val="3"/>
        <charset val="128"/>
      </rPr>
      <t>場合（○を記入）</t>
    </r>
    <rPh sb="0" eb="2">
      <t>シヨウ</t>
    </rPh>
    <rPh sb="4" eb="5">
      <t>ケン</t>
    </rPh>
    <rPh sb="5" eb="6">
      <t>サン</t>
    </rPh>
    <rPh sb="6" eb="8">
      <t>シザイ</t>
    </rPh>
    <rPh sb="9" eb="11">
      <t>ヒンモク</t>
    </rPh>
    <rPh sb="11" eb="13">
      <t>ワリアイ</t>
    </rPh>
    <rPh sb="14" eb="16">
      <t>シテイ</t>
    </rPh>
    <rPh sb="16" eb="18">
      <t>ワリアイ</t>
    </rPh>
    <rPh sb="18" eb="20">
      <t>イジョウ</t>
    </rPh>
    <rPh sb="21" eb="23">
      <t>バアイ</t>
    </rPh>
    <rPh sb="26" eb="28">
      <t>キニュウ</t>
    </rPh>
    <phoneticPr fontId="2"/>
  </si>
  <si>
    <t>平成　　年　　月　　日</t>
    <phoneticPr fontId="2"/>
  </si>
  <si>
    <t>小鹿野町長　福　島　弘　文　　様</t>
    <rPh sb="0" eb="3">
      <t>オガノ</t>
    </rPh>
    <rPh sb="3" eb="5">
      <t>チョウチョウ</t>
    </rPh>
    <rPh sb="6" eb="7">
      <t>フク</t>
    </rPh>
    <rPh sb="8" eb="9">
      <t>シマ</t>
    </rPh>
    <rPh sb="10" eb="11">
      <t>ヒロシ</t>
    </rPh>
    <rPh sb="12" eb="13">
      <t>ブン</t>
    </rPh>
    <rPh sb="15" eb="16">
      <t>サマ</t>
    </rPh>
    <phoneticPr fontId="131"/>
  </si>
  <si>
    <t>町道３１２号線道路改良工事</t>
    <rPh sb="0" eb="2">
      <t>チョウドウ</t>
    </rPh>
    <rPh sb="5" eb="13">
      <t>ゴウセンドウロカイリョウコウジ</t>
    </rPh>
    <phoneticPr fontId="131"/>
  </si>
  <si>
    <t>秩父郡小鹿野町飯田地内</t>
    <rPh sb="0" eb="6">
      <t>チチブグンオガノ</t>
    </rPh>
    <rPh sb="6" eb="7">
      <t>マチ</t>
    </rPh>
    <rPh sb="7" eb="9">
      <t>イイダ</t>
    </rPh>
    <rPh sb="9" eb="10">
      <t>チ</t>
    </rPh>
    <rPh sb="10" eb="11">
      <t>ナイ</t>
    </rPh>
    <phoneticPr fontId="131"/>
  </si>
  <si>
    <t>○</t>
  </si>
  <si>
    <t>工事成績評定 【土木工事業】</t>
    <rPh sb="0" eb="2">
      <t>コウジ</t>
    </rPh>
    <rPh sb="2" eb="4">
      <t>セイセキ</t>
    </rPh>
    <rPh sb="4" eb="6">
      <t>ヒョウテイ</t>
    </rPh>
    <rPh sb="8" eb="10">
      <t>ドボク</t>
    </rPh>
    <rPh sb="10" eb="12">
      <t>コウジ</t>
    </rPh>
    <rPh sb="12" eb="13">
      <t>ギョウ</t>
    </rPh>
    <phoneticPr fontId="2"/>
  </si>
  <si>
    <t>（協定）【小鹿野町内】</t>
    <rPh sb="1" eb="3">
      <t>キョウテイ</t>
    </rPh>
    <rPh sb="5" eb="8">
      <t>オガノ</t>
    </rPh>
    <rPh sb="8" eb="10">
      <t>チョウナイ</t>
    </rPh>
    <phoneticPr fontId="2"/>
  </si>
  <si>
    <t>（実績）【小鹿野町】</t>
    <rPh sb="1" eb="3">
      <t>ジッセキ</t>
    </rPh>
    <rPh sb="5" eb="9">
      <t>オガノマチ</t>
    </rPh>
    <phoneticPr fontId="2"/>
  </si>
  <si>
    <r>
      <t>施工経験</t>
    </r>
    <r>
      <rPr>
        <sz val="8"/>
        <rFont val="HG丸ｺﾞｼｯｸM-PRO"/>
        <family val="3"/>
        <charset val="128"/>
      </rPr>
      <t>【類似：道路改良工事工事延長100ｍ以上】</t>
    </r>
    <rPh sb="0" eb="2">
      <t>セコウ</t>
    </rPh>
    <rPh sb="2" eb="4">
      <t>ケイケン</t>
    </rPh>
    <rPh sb="5" eb="7">
      <t>ルイジ</t>
    </rPh>
    <rPh sb="8" eb="14">
      <t>ドウロカイリョウコウジ</t>
    </rPh>
    <rPh sb="14" eb="16">
      <t>コウジ</t>
    </rPh>
    <rPh sb="16" eb="18">
      <t>エンチョウ</t>
    </rPh>
    <rPh sb="22" eb="24">
      <t>イジョウ</t>
    </rPh>
    <phoneticPr fontId="2"/>
  </si>
  <si>
    <t/>
  </si>
  <si>
    <t>地理的条件【本店又は主たる営業所：小鹿野町内】</t>
    <rPh sb="0" eb="3">
      <t>チリテキ</t>
    </rPh>
    <rPh sb="3" eb="5">
      <t>ジョウケン</t>
    </rPh>
    <rPh sb="6" eb="8">
      <t>ホンテン</t>
    </rPh>
    <rPh sb="8" eb="9">
      <t>マタ</t>
    </rPh>
    <rPh sb="10" eb="11">
      <t>シュ</t>
    </rPh>
    <rPh sb="13" eb="16">
      <t>エイギョウショ</t>
    </rPh>
    <rPh sb="17" eb="20">
      <t>オガノ</t>
    </rPh>
    <rPh sb="20" eb="22">
      <t>チョウナイ</t>
    </rPh>
    <phoneticPr fontId="2"/>
  </si>
  <si>
    <t>【小鹿野町】</t>
    <rPh sb="1" eb="5">
      <t>オガノマチ</t>
    </rPh>
    <phoneticPr fontId="131"/>
  </si>
  <si>
    <t>保有する資格【１級土木施工管理技士】</t>
    <rPh sb="8" eb="9">
      <t>キュウ</t>
    </rPh>
    <rPh sb="9" eb="11">
      <t>ドボク</t>
    </rPh>
    <rPh sb="11" eb="13">
      <t>セコウ</t>
    </rPh>
    <rPh sb="13" eb="15">
      <t>カンリ</t>
    </rPh>
    <rPh sb="15" eb="17">
      <t>ギシ</t>
    </rPh>
    <phoneticPr fontId="2"/>
  </si>
  <si>
    <r>
      <t>県産資材の選定</t>
    </r>
    <r>
      <rPr>
        <sz val="6"/>
        <rFont val="HG丸ｺﾞｼｯｸM-PRO"/>
        <family val="3"/>
        <charset val="128"/>
      </rPr>
      <t>【主要な資材：アスファルト合材（全種類・全量）】</t>
    </r>
    <rPh sb="0" eb="2">
      <t>ケンサン</t>
    </rPh>
    <rPh sb="2" eb="4">
      <t>シザイ</t>
    </rPh>
    <rPh sb="5" eb="7">
      <t>センテイ</t>
    </rPh>
    <rPh sb="8" eb="10">
      <t>シュヨウ</t>
    </rPh>
    <rPh sb="11" eb="13">
      <t>シザイ</t>
    </rPh>
    <rPh sb="20" eb="22">
      <t>ゴウザイ</t>
    </rPh>
    <rPh sb="23" eb="24">
      <t>ゼン</t>
    </rPh>
    <rPh sb="24" eb="26">
      <t>シュルイ</t>
    </rPh>
    <rPh sb="27" eb="29">
      <t>ゼンリョウ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</si>
</sst>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411]ggge&quot;年&quot;m&quot;月&quot;d&quot;日&quot;;@"/>
    <numFmt numFmtId="177" formatCode="[$-411]ge\.m\.d;@"/>
    <numFmt numFmtId="178" formatCode="0_);[Red]\(0\)"/>
  </numFmts>
  <fonts count="161">
    <font>
      <sz val="11"/>
      <color theme="1"/>
      <name val="ＭＳ Ｐゴシック"/>
      <family val="3"/>
      <charset val="128"/>
      <scheme val="minor"/>
    </font>
    <font>
      <sz val="11"/>
      <color indexed="8"/>
      <name val="ＭＳ Ｐゴシック"/>
      <family val="3"/>
      <charset val="128"/>
    </font>
    <font>
      <sz val="6"/>
      <name val="ＭＳ Ｐゴシック"/>
      <family val="3"/>
      <charset val="128"/>
    </font>
    <font>
      <sz val="6"/>
      <name val="ＭＳ Ｐゴシック"/>
      <family val="3"/>
      <charset val="128"/>
    </font>
    <font>
      <sz val="6"/>
      <name val="ＭＳ Ｐゴシック"/>
      <family val="3"/>
      <charset val="128"/>
    </font>
    <font>
      <sz val="14"/>
      <color indexed="8"/>
      <name val="ＭＳ ゴシック"/>
      <family val="3"/>
      <charset val="128"/>
    </font>
    <font>
      <sz val="11"/>
      <name val="ＭＳ ゴシック"/>
      <family val="3"/>
      <charset val="128"/>
    </font>
    <font>
      <sz val="16"/>
      <color indexed="8"/>
      <name val="ＭＳ ゴシック"/>
      <family val="3"/>
      <charset val="128"/>
    </font>
    <font>
      <sz val="11"/>
      <name val="HG丸ｺﾞｼｯｸM-PRO"/>
      <family val="3"/>
      <charset val="128"/>
    </font>
    <font>
      <sz val="9"/>
      <color indexed="81"/>
      <name val="ＭＳ Ｐゴシック"/>
      <family val="3"/>
      <charset val="128"/>
    </font>
    <font>
      <sz val="18"/>
      <color indexed="8"/>
      <name val="ＭＳ ゴシック"/>
      <family val="3"/>
      <charset val="128"/>
    </font>
    <font>
      <sz val="6"/>
      <name val="ＭＳ Ｐゴシック"/>
      <family val="3"/>
      <charset val="128"/>
    </font>
    <font>
      <sz val="6"/>
      <name val="ＭＳ Ｐゴシック"/>
      <family val="3"/>
      <charset val="128"/>
    </font>
    <font>
      <sz val="9"/>
      <color indexed="81"/>
      <name val="HG丸ｺﾞｼｯｸM-PRO"/>
      <family val="3"/>
      <charset val="128"/>
    </font>
    <font>
      <sz val="11"/>
      <name val="ＭＳ Ｐゴシック"/>
      <family val="3"/>
      <charset val="128"/>
    </font>
    <font>
      <sz val="10"/>
      <color indexed="8"/>
      <name val="ＭＳ Ｐゴシック"/>
      <family val="3"/>
      <charset val="128"/>
    </font>
    <font>
      <sz val="16"/>
      <color indexed="8"/>
      <name val="ＭＳ Ｐゴシック"/>
      <family val="3"/>
      <charset val="128"/>
    </font>
    <font>
      <sz val="8"/>
      <color indexed="8"/>
      <name val="ＭＳ Ｐゴシック"/>
      <family val="3"/>
      <charset val="128"/>
    </font>
    <font>
      <sz val="12"/>
      <name val="ＭＳ ゴシック"/>
      <family val="3"/>
      <charset val="128"/>
    </font>
    <font>
      <sz val="14"/>
      <name val="ＭＳ Ｐゴシック"/>
      <family val="3"/>
      <charset val="128"/>
    </font>
    <font>
      <sz val="8"/>
      <name val="ＭＳ Ｐゴシック"/>
      <family val="3"/>
      <charset val="128"/>
    </font>
    <font>
      <sz val="12"/>
      <color indexed="30"/>
      <name val="ＭＳ ゴシック"/>
      <family val="3"/>
      <charset val="128"/>
    </font>
    <font>
      <sz val="12"/>
      <color indexed="30"/>
      <name val="ＭＳ Ｐゴシック"/>
      <family val="3"/>
      <charset val="128"/>
    </font>
    <font>
      <sz val="12"/>
      <name val="ＭＳ Ｐゴシック"/>
      <family val="3"/>
      <charset val="128"/>
    </font>
    <font>
      <sz val="11"/>
      <color indexed="30"/>
      <name val="ＭＳ Ｐゴシック"/>
      <family val="3"/>
      <charset val="128"/>
    </font>
    <font>
      <sz val="9"/>
      <color indexed="8"/>
      <name val="ＭＳ Ｐゴシック"/>
      <family val="3"/>
      <charset val="128"/>
    </font>
    <font>
      <sz val="24"/>
      <name val="ＭＳ Ｐゴシック"/>
      <family val="3"/>
      <charset val="128"/>
    </font>
    <font>
      <sz val="8"/>
      <name val="HG丸ｺﾞｼｯｸM-PRO"/>
      <family val="3"/>
      <charset val="128"/>
    </font>
    <font>
      <sz val="10"/>
      <name val="HG丸ｺﾞｼｯｸM-PRO"/>
      <family val="3"/>
      <charset val="128"/>
    </font>
    <font>
      <sz val="11"/>
      <color indexed="8"/>
      <name val="ＭＳ Ｐゴシック"/>
      <family val="3"/>
      <charset val="128"/>
    </font>
    <font>
      <sz val="11"/>
      <color indexed="9"/>
      <name val="ＭＳ Ｐゴシック"/>
      <family val="3"/>
      <charset val="128"/>
    </font>
    <font>
      <sz val="11"/>
      <color indexed="10"/>
      <name val="ＭＳ Ｐゴシック"/>
      <family val="3"/>
      <charset val="128"/>
    </font>
    <font>
      <b/>
      <sz val="11"/>
      <color indexed="8"/>
      <name val="ＭＳ Ｐゴシック"/>
      <family val="3"/>
      <charset val="128"/>
    </font>
    <font>
      <sz val="11"/>
      <color indexed="8"/>
      <name val="HG丸ｺﾞｼｯｸM-PRO"/>
      <family val="3"/>
      <charset val="128"/>
    </font>
    <font>
      <sz val="8"/>
      <color indexed="8"/>
      <name val="ＭＳ Ｐゴシック"/>
      <family val="3"/>
      <charset val="128"/>
    </font>
    <font>
      <sz val="28"/>
      <color indexed="30"/>
      <name val="ＭＳ Ｐゴシック"/>
      <family val="3"/>
      <charset val="128"/>
    </font>
    <font>
      <sz val="12"/>
      <color indexed="30"/>
      <name val="ＭＳ 明朝"/>
      <family val="1"/>
      <charset val="128"/>
    </font>
    <font>
      <sz val="14"/>
      <color indexed="10"/>
      <name val="ＭＳ Ｐゴシック"/>
      <family val="3"/>
      <charset val="128"/>
    </font>
    <font>
      <sz val="14"/>
      <color indexed="8"/>
      <name val="ＭＳ Ｐゴシック"/>
      <family val="3"/>
      <charset val="128"/>
    </font>
    <font>
      <sz val="8"/>
      <color indexed="30"/>
      <name val="ＭＳ Ｐゴシック"/>
      <family val="3"/>
      <charset val="128"/>
    </font>
    <font>
      <sz val="16"/>
      <color indexed="10"/>
      <name val="ＭＳ Ｐゴシック"/>
      <family val="3"/>
      <charset val="128"/>
    </font>
    <font>
      <sz val="16"/>
      <color indexed="30"/>
      <name val="ＭＳ ゴシック"/>
      <family val="3"/>
      <charset val="128"/>
    </font>
    <font>
      <sz val="15"/>
      <color indexed="30"/>
      <name val="ＭＳ ゴシック"/>
      <family val="3"/>
      <charset val="128"/>
    </font>
    <font>
      <sz val="18"/>
      <color indexed="9"/>
      <name val="ＭＳ Ｐゴシック"/>
      <family val="3"/>
      <charset val="128"/>
    </font>
    <font>
      <sz val="22"/>
      <color indexed="8"/>
      <name val="ＭＳ Ｐゴシック"/>
      <family val="3"/>
      <charset val="128"/>
    </font>
    <font>
      <b/>
      <sz val="22"/>
      <color indexed="30"/>
      <name val="ＭＳ 明朝"/>
      <family val="1"/>
      <charset val="128"/>
    </font>
    <font>
      <b/>
      <sz val="11"/>
      <color indexed="10"/>
      <name val="ＭＳ Ｐゴシック"/>
      <family val="3"/>
      <charset val="128"/>
    </font>
    <font>
      <sz val="11"/>
      <color indexed="30"/>
      <name val="ＭＳ Ｐゴシック"/>
      <family val="3"/>
      <charset val="128"/>
    </font>
    <font>
      <sz val="12"/>
      <color indexed="30"/>
      <name val="ＭＳ ゴシック"/>
      <family val="3"/>
      <charset val="128"/>
    </font>
    <font>
      <sz val="12"/>
      <color indexed="30"/>
      <name val="ＭＳ Ｐゴシック"/>
      <family val="3"/>
      <charset val="128"/>
    </font>
    <font>
      <sz val="11"/>
      <color indexed="8"/>
      <name val="ＭＳ ゴシック"/>
      <family val="3"/>
      <charset val="128"/>
    </font>
    <font>
      <sz val="10"/>
      <color indexed="8"/>
      <name val="ＭＳ Ｐゴシック"/>
      <family val="3"/>
      <charset val="128"/>
    </font>
    <font>
      <sz val="16"/>
      <color indexed="8"/>
      <name val="ＭＳ Ｐゴシック"/>
      <family val="3"/>
      <charset val="128"/>
    </font>
    <font>
      <sz val="12"/>
      <color indexed="8"/>
      <name val="ＭＳ Ｐゴシック"/>
      <family val="3"/>
      <charset val="128"/>
    </font>
    <font>
      <sz val="12"/>
      <color indexed="30"/>
      <name val="ＭＳ Ｐ明朝"/>
      <family val="1"/>
      <charset val="128"/>
    </font>
    <font>
      <sz val="24"/>
      <color indexed="9"/>
      <name val="ＭＳ Ｐゴシック"/>
      <family val="3"/>
      <charset val="128"/>
    </font>
    <font>
      <sz val="11"/>
      <color indexed="30"/>
      <name val="ＭＳ ゴシック"/>
      <family val="3"/>
      <charset val="128"/>
    </font>
    <font>
      <sz val="22"/>
      <color indexed="30"/>
      <name val="ＭＳ 明朝"/>
      <family val="1"/>
      <charset val="128"/>
    </font>
    <font>
      <sz val="20"/>
      <color indexed="8"/>
      <name val="ＭＳ Ｐゴシック"/>
      <family val="3"/>
      <charset val="128"/>
    </font>
    <font>
      <sz val="12"/>
      <color indexed="8"/>
      <name val="HG丸ｺﾞｼｯｸM-PRO"/>
      <family val="3"/>
      <charset val="128"/>
    </font>
    <font>
      <sz val="11"/>
      <color indexed="30"/>
      <name val="ＭＳ 明朝"/>
      <family val="1"/>
      <charset val="128"/>
    </font>
    <font>
      <sz val="12"/>
      <color indexed="10"/>
      <name val="ＭＳ Ｐゴシック"/>
      <family val="3"/>
      <charset val="128"/>
    </font>
    <font>
      <sz val="8"/>
      <color indexed="8"/>
      <name val="ＭＳ Ｐゴシック"/>
      <family val="3"/>
      <charset val="128"/>
    </font>
    <font>
      <sz val="10"/>
      <color indexed="30"/>
      <name val="ＭＳ Ｐゴシック"/>
      <family val="3"/>
      <charset val="128"/>
    </font>
    <font>
      <sz val="14"/>
      <color indexed="30"/>
      <name val="ＭＳ Ｐゴシック"/>
      <family val="3"/>
      <charset val="128"/>
    </font>
    <font>
      <sz val="14"/>
      <color indexed="30"/>
      <name val="ＭＳ Ｐゴシック"/>
      <family val="3"/>
      <charset val="128"/>
    </font>
    <font>
      <sz val="8"/>
      <color indexed="8"/>
      <name val="ＭＳ Ｐ明朝"/>
      <family val="1"/>
      <charset val="128"/>
    </font>
    <font>
      <b/>
      <sz val="16"/>
      <color indexed="30"/>
      <name val="ＭＳ Ｐゴシック"/>
      <family val="3"/>
      <charset val="128"/>
    </font>
    <font>
      <u/>
      <sz val="18"/>
      <color indexed="8"/>
      <name val="HG丸ｺﾞｼｯｸM-PRO"/>
      <family val="3"/>
      <charset val="128"/>
    </font>
    <font>
      <sz val="24"/>
      <color indexed="8"/>
      <name val="ＭＳ Ｐゴシック"/>
      <family val="3"/>
      <charset val="128"/>
    </font>
    <font>
      <sz val="18"/>
      <color indexed="30"/>
      <name val="ＭＳ Ｐゴシック"/>
      <family val="3"/>
      <charset val="128"/>
    </font>
    <font>
      <sz val="12"/>
      <color indexed="30"/>
      <name val="ＭＳ Ｐゴシック"/>
      <family val="3"/>
      <charset val="128"/>
    </font>
    <font>
      <sz val="26"/>
      <color indexed="8"/>
      <name val="ＭＳ Ｐゴシック"/>
      <family val="3"/>
      <charset val="128"/>
    </font>
    <font>
      <sz val="16"/>
      <color indexed="8"/>
      <name val="ＭＳ ゴシック"/>
      <family val="3"/>
      <charset val="128"/>
    </font>
    <font>
      <sz val="24"/>
      <name val="ＭＳ Ｐゴシック"/>
      <family val="3"/>
      <charset val="128"/>
    </font>
    <font>
      <sz val="28"/>
      <color indexed="30"/>
      <name val="ＭＳ ゴシック"/>
      <family val="3"/>
      <charset val="128"/>
    </font>
    <font>
      <sz val="12"/>
      <color indexed="8"/>
      <name val="ＭＳ ゴシック"/>
      <family val="3"/>
      <charset val="128"/>
    </font>
    <font>
      <sz val="10"/>
      <color indexed="8"/>
      <name val="ＭＳ ゴシック"/>
      <family val="3"/>
      <charset val="128"/>
    </font>
    <font>
      <sz val="22"/>
      <color indexed="30"/>
      <name val="ＭＳ ゴシック"/>
      <family val="3"/>
      <charset val="128"/>
    </font>
    <font>
      <sz val="14"/>
      <color indexed="8"/>
      <name val="ＭＳ ゴシック"/>
      <family val="3"/>
      <charset val="128"/>
    </font>
    <font>
      <sz val="22"/>
      <color indexed="30"/>
      <name val="ＭＳ Ｐゴシック"/>
      <family val="3"/>
      <charset val="128"/>
    </font>
    <font>
      <sz val="11"/>
      <color indexed="30"/>
      <name val="ＭＳ Ｐゴシック"/>
      <family val="3"/>
      <charset val="128"/>
    </font>
    <font>
      <sz val="18"/>
      <color indexed="8"/>
      <name val="ＭＳ Ｐゴシック"/>
      <family val="3"/>
      <charset val="128"/>
    </font>
    <font>
      <sz val="20"/>
      <color indexed="30"/>
      <name val="ＭＳ Ｐゴシック"/>
      <family val="3"/>
      <charset val="128"/>
    </font>
    <font>
      <sz val="9"/>
      <color indexed="8"/>
      <name val="ＭＳ Ｐゴシック"/>
      <family val="3"/>
      <charset val="128"/>
    </font>
    <font>
      <sz val="11"/>
      <color indexed="8"/>
      <name val="ＭＳ Ｐゴシック"/>
      <family val="3"/>
      <charset val="128"/>
    </font>
    <font>
      <sz val="9"/>
      <color indexed="8"/>
      <name val="ＭＳ ゴシック"/>
      <family val="3"/>
      <charset val="128"/>
    </font>
    <font>
      <sz val="9"/>
      <color indexed="10"/>
      <name val="ＭＳ Ｐゴシック"/>
      <family val="3"/>
      <charset val="128"/>
    </font>
    <font>
      <sz val="10"/>
      <color indexed="30"/>
      <name val="ＭＳ Ｐ明朝"/>
      <family val="1"/>
      <charset val="128"/>
    </font>
    <font>
      <b/>
      <sz val="22"/>
      <color indexed="30"/>
      <name val="ＭＳ Ｐゴシック"/>
      <family val="3"/>
      <charset val="128"/>
    </font>
    <font>
      <sz val="18"/>
      <color indexed="30"/>
      <name val="ＭＳ Ｐゴシック"/>
      <family val="3"/>
      <charset val="128"/>
    </font>
    <font>
      <sz val="14"/>
      <color indexed="30"/>
      <name val="ＭＳ Ｐ明朝"/>
      <family val="1"/>
      <charset val="128"/>
    </font>
    <font>
      <b/>
      <sz val="12"/>
      <color indexed="30"/>
      <name val="ＭＳ 明朝"/>
      <family val="1"/>
      <charset val="128"/>
    </font>
    <font>
      <sz val="22"/>
      <color indexed="30"/>
      <name val="ＭＳ Ｐゴシック"/>
      <family val="3"/>
      <charset val="128"/>
    </font>
    <font>
      <sz val="18"/>
      <color indexed="62"/>
      <name val="ＭＳ ゴシック"/>
      <family val="3"/>
      <charset val="128"/>
    </font>
    <font>
      <sz val="24"/>
      <color indexed="30"/>
      <name val="ＭＳ ゴシック"/>
      <family val="3"/>
      <charset val="128"/>
    </font>
    <font>
      <sz val="28"/>
      <color indexed="30"/>
      <name val="ＭＳ Ｐゴシック"/>
      <family val="3"/>
      <charset val="128"/>
    </font>
    <font>
      <sz val="22"/>
      <color indexed="9"/>
      <name val="ＭＳ Ｐゴシック"/>
      <family val="3"/>
      <charset val="128"/>
    </font>
    <font>
      <sz val="9"/>
      <name val="HG丸ｺﾞｼｯｸM-PRO"/>
      <family val="3"/>
      <charset val="128"/>
    </font>
    <font>
      <sz val="10"/>
      <name val="ＭＳ Ｐゴシック"/>
      <family val="3"/>
      <charset val="128"/>
    </font>
    <font>
      <sz val="14"/>
      <name val="ＭＳ ゴシック"/>
      <family val="3"/>
      <charset val="128"/>
    </font>
    <font>
      <sz val="14"/>
      <color indexed="30"/>
      <name val="ＭＳ ゴシック"/>
      <family val="3"/>
      <charset val="128"/>
    </font>
    <font>
      <sz val="9"/>
      <name val="ＭＳ Ｐゴシック"/>
      <family val="3"/>
      <charset val="128"/>
    </font>
    <font>
      <sz val="10"/>
      <name val="ＭＳ Ｐ明朝"/>
      <family val="1"/>
      <charset val="128"/>
    </font>
    <font>
      <sz val="16"/>
      <name val="ＭＳ ゴシック"/>
      <family val="3"/>
      <charset val="128"/>
    </font>
    <font>
      <strike/>
      <sz val="20"/>
      <name val="ＭＳ Ｐゴシック"/>
      <family val="3"/>
      <charset val="128"/>
    </font>
    <font>
      <sz val="6"/>
      <name val="HG丸ｺﾞｼｯｸM-PRO"/>
      <family val="3"/>
      <charset val="128"/>
    </font>
    <font>
      <b/>
      <sz val="10"/>
      <name val="HG丸ｺﾞｼｯｸM-PRO"/>
      <family val="3"/>
      <charset val="128"/>
    </font>
    <font>
      <strike/>
      <sz val="11"/>
      <name val="HGS明朝E"/>
      <family val="1"/>
      <charset val="128"/>
    </font>
    <font>
      <sz val="18"/>
      <name val="HG丸ｺﾞｼｯｸM-PRO"/>
      <family val="3"/>
      <charset val="128"/>
    </font>
    <font>
      <sz val="14"/>
      <name val="HG丸ｺﾞｼｯｸM-PRO"/>
      <family val="3"/>
      <charset val="128"/>
    </font>
    <font>
      <sz val="12"/>
      <name val="HG丸ｺﾞｼｯｸM-PRO"/>
      <family val="3"/>
      <charset val="128"/>
    </font>
    <font>
      <sz val="20"/>
      <name val="ＭＳ Ｐゴシック"/>
      <family val="3"/>
      <charset val="128"/>
    </font>
    <font>
      <b/>
      <sz val="12"/>
      <name val="HG丸ｺﾞｼｯｸM-PRO"/>
      <family val="3"/>
      <charset val="128"/>
    </font>
    <font>
      <b/>
      <u/>
      <sz val="12"/>
      <name val="HG丸ｺﾞｼｯｸM-PRO"/>
      <family val="3"/>
      <charset val="128"/>
    </font>
    <font>
      <b/>
      <sz val="8"/>
      <name val="HG丸ｺﾞｼｯｸM-PRO"/>
      <family val="3"/>
      <charset val="128"/>
    </font>
    <font>
      <b/>
      <sz val="11"/>
      <name val="HG丸ｺﾞｼｯｸM-PRO"/>
      <family val="3"/>
      <charset val="128"/>
    </font>
    <font>
      <b/>
      <sz val="9"/>
      <color indexed="81"/>
      <name val="HG丸ｺﾞｼｯｸM-PRO"/>
      <family val="3"/>
      <charset val="128"/>
    </font>
    <font>
      <b/>
      <sz val="9"/>
      <color indexed="81"/>
      <name val="ＭＳ Ｐゴシック"/>
      <family val="3"/>
      <charset val="128"/>
    </font>
    <font>
      <sz val="6"/>
      <name val="ＭＳ Ｐゴシック"/>
      <family val="3"/>
      <charset val="128"/>
    </font>
    <font>
      <sz val="28"/>
      <color indexed="9"/>
      <name val="ＭＳ Ｐゴシック"/>
      <family val="3"/>
      <charset val="128"/>
    </font>
    <font>
      <sz val="6"/>
      <name val="ＭＳ Ｐゴシック"/>
      <family val="3"/>
      <charset val="128"/>
    </font>
    <font>
      <sz val="20"/>
      <color indexed="9"/>
      <name val="ＭＳ Ｐゴシック"/>
      <family val="3"/>
      <charset val="128"/>
    </font>
    <font>
      <sz val="6"/>
      <name val="ＭＳ Ｐゴシック"/>
      <family val="3"/>
      <charset val="128"/>
    </font>
    <font>
      <sz val="6"/>
      <name val="ＭＳ Ｐゴシック"/>
      <family val="3"/>
      <charset val="128"/>
    </font>
    <font>
      <sz val="9"/>
      <color indexed="10"/>
      <name val="HG丸ｺﾞｼｯｸM-PRO"/>
      <family val="3"/>
      <charset val="128"/>
    </font>
    <font>
      <b/>
      <sz val="24"/>
      <name val="HG丸ｺﾞｼｯｸM-PRO"/>
      <family val="3"/>
      <charset val="128"/>
    </font>
    <font>
      <b/>
      <sz val="18"/>
      <name val="ＭＳ Ｐゴシック"/>
      <family val="3"/>
      <charset val="128"/>
    </font>
    <font>
      <b/>
      <sz val="13"/>
      <name val="HG丸ｺﾞｼｯｸM-PRO"/>
      <family val="3"/>
      <charset val="128"/>
    </font>
    <font>
      <b/>
      <sz val="14"/>
      <name val="HG丸ｺﾞｼｯｸM-PRO"/>
      <family val="3"/>
      <charset val="128"/>
    </font>
    <font>
      <sz val="26"/>
      <color indexed="9"/>
      <name val="ＭＳ Ｐゴシック"/>
      <family val="3"/>
      <charset val="128"/>
    </font>
    <font>
      <sz val="6"/>
      <name val="ＭＳ Ｐゴシック"/>
      <family val="3"/>
      <charset val="128"/>
    </font>
    <font>
      <sz val="6"/>
      <name val="ＭＳ Ｐゴシック"/>
      <family val="3"/>
      <charset val="128"/>
    </font>
    <font>
      <sz val="18"/>
      <name val="ＭＳ Ｐゴシック"/>
      <family val="3"/>
      <charset val="128"/>
    </font>
    <font>
      <sz val="11"/>
      <color theme="1"/>
      <name val="ＭＳ Ｐゴシック"/>
      <family val="3"/>
      <charset val="128"/>
      <scheme val="minor"/>
    </font>
    <font>
      <sz val="11"/>
      <color theme="0"/>
      <name val="ＭＳ Ｐゴシック"/>
      <family val="3"/>
      <charset val="128"/>
      <scheme val="minor"/>
    </font>
    <font>
      <sz val="11"/>
      <color rgb="FFFF0000"/>
      <name val="ＭＳ Ｐゴシック"/>
      <family val="3"/>
      <charset val="128"/>
      <scheme val="minor"/>
    </font>
    <font>
      <sz val="11"/>
      <name val="ＭＳ Ｐゴシック"/>
      <family val="3"/>
      <charset val="128"/>
      <scheme val="minor"/>
    </font>
    <font>
      <sz val="12"/>
      <color theme="1"/>
      <name val="ＭＳ Ｐゴシック"/>
      <family val="3"/>
      <charset val="128"/>
      <scheme val="minor"/>
    </font>
    <font>
      <sz val="11"/>
      <color theme="1"/>
      <name val="ＭＳ Ｐゴシック"/>
      <family val="3"/>
      <charset val="128"/>
    </font>
    <font>
      <sz val="14"/>
      <color theme="1"/>
      <name val="ＭＳ Ｐゴシック"/>
      <family val="3"/>
      <charset val="128"/>
      <scheme val="minor"/>
    </font>
    <font>
      <b/>
      <sz val="14"/>
      <color rgb="FFFF0000"/>
      <name val="ＭＳ Ｐゴシック"/>
      <family val="3"/>
      <charset val="128"/>
      <scheme val="minor"/>
    </font>
    <font>
      <b/>
      <sz val="14"/>
      <name val="ＭＳ Ｐゴシック"/>
      <family val="3"/>
      <charset val="128"/>
      <scheme val="minor"/>
    </font>
    <font>
      <b/>
      <sz val="14"/>
      <color theme="1"/>
      <name val="ＭＳ Ｐゴシック"/>
      <family val="3"/>
      <charset val="128"/>
      <scheme val="minor"/>
    </font>
    <font>
      <sz val="9"/>
      <color rgb="FFFF0000"/>
      <name val="HG丸ｺﾞｼｯｸM-PRO"/>
      <family val="3"/>
      <charset val="128"/>
    </font>
    <font>
      <sz val="11"/>
      <color theme="0"/>
      <name val="ＭＳ Ｐゴシック"/>
      <family val="3"/>
      <charset val="128"/>
    </font>
    <font>
      <sz val="10"/>
      <color rgb="FFFF0000"/>
      <name val="HG丸ｺﾞｼｯｸM-PRO"/>
      <family val="3"/>
      <charset val="128"/>
    </font>
    <font>
      <sz val="12"/>
      <color rgb="FF0066CC"/>
      <name val="ＭＳ Ｐゴシック"/>
      <family val="3"/>
      <charset val="128"/>
    </font>
    <font>
      <b/>
      <sz val="11"/>
      <name val="ＭＳ Ｐゴシック"/>
      <family val="3"/>
      <charset val="128"/>
      <scheme val="minor"/>
    </font>
    <font>
      <sz val="10"/>
      <color theme="1"/>
      <name val="ＭＳ Ｐゴシック"/>
      <family val="3"/>
      <charset val="128"/>
      <scheme val="minor"/>
    </font>
    <font>
      <sz val="20"/>
      <color rgb="FFFF0000"/>
      <name val="ＭＳ Ｐゴシック"/>
      <family val="3"/>
      <charset val="128"/>
    </font>
    <font>
      <b/>
      <sz val="10"/>
      <color theme="0"/>
      <name val="HG丸ｺﾞｼｯｸM-PRO"/>
      <family val="3"/>
      <charset val="128"/>
    </font>
    <font>
      <b/>
      <sz val="12"/>
      <color rgb="FFFF0000"/>
      <name val="ＭＳ Ｐゴシック"/>
      <family val="3"/>
      <charset val="128"/>
    </font>
    <font>
      <b/>
      <sz val="22"/>
      <color rgb="FFFF0000"/>
      <name val="ＭＳ Ｐゴシック"/>
      <family val="3"/>
      <charset val="128"/>
    </font>
    <font>
      <sz val="22"/>
      <color rgb="FFFF0000"/>
      <name val="ＭＳ Ｐゴシック"/>
      <family val="3"/>
      <charset val="128"/>
    </font>
    <font>
      <sz val="18"/>
      <color theme="3"/>
      <name val="ＭＳ Ｐゴシック"/>
      <family val="3"/>
      <charset val="128"/>
    </font>
    <font>
      <sz val="22"/>
      <color theme="3"/>
      <name val="ＭＳ Ｐゴシック"/>
      <family val="3"/>
      <charset val="128"/>
    </font>
    <font>
      <sz val="28"/>
      <color theme="3"/>
      <name val="ＭＳ ゴシック"/>
      <family val="3"/>
      <charset val="128"/>
    </font>
    <font>
      <sz val="18"/>
      <color rgb="FFFF0000"/>
      <name val="ＭＳ Ｐゴシック"/>
      <family val="3"/>
      <charset val="128"/>
    </font>
    <font>
      <sz val="11"/>
      <color theme="3"/>
      <name val="ＭＳ ゴシック"/>
      <family val="3"/>
      <charset val="128"/>
    </font>
    <font>
      <sz val="11"/>
      <color rgb="FF0070C0"/>
      <name val="ＭＳ Ｐゴシック"/>
      <family val="3"/>
      <charset val="128"/>
      <scheme val="minor"/>
    </font>
  </fonts>
  <fills count="17">
    <fill>
      <patternFill patternType="none"/>
    </fill>
    <fill>
      <patternFill patternType="gray125"/>
    </fill>
    <fill>
      <patternFill patternType="solid">
        <fgColor indexed="27"/>
        <bgColor indexed="64"/>
      </patternFill>
    </fill>
    <fill>
      <patternFill patternType="solid">
        <fgColor indexed="22"/>
        <bgColor indexed="0"/>
      </patternFill>
    </fill>
    <fill>
      <patternFill patternType="solid">
        <fgColor indexed="22"/>
        <bgColor indexed="64"/>
      </patternFill>
    </fill>
    <fill>
      <patternFill patternType="solid">
        <fgColor indexed="55"/>
        <bgColor indexed="64"/>
      </patternFill>
    </fill>
    <fill>
      <patternFill patternType="solid">
        <fgColor indexed="9"/>
        <bgColor indexed="64"/>
      </patternFill>
    </fill>
    <fill>
      <patternFill patternType="solid">
        <fgColor indexed="26"/>
        <bgColor indexed="64"/>
      </patternFill>
    </fill>
    <fill>
      <patternFill patternType="solid">
        <fgColor indexed="51"/>
        <bgColor indexed="64"/>
      </patternFill>
    </fill>
    <fill>
      <patternFill patternType="solid">
        <fgColor indexed="8"/>
        <bgColor indexed="64"/>
      </patternFill>
    </fill>
    <fill>
      <patternFill patternType="solid">
        <fgColor rgb="FFFFFFCC"/>
        <bgColor indexed="64"/>
      </patternFill>
    </fill>
    <fill>
      <patternFill patternType="solid">
        <fgColor rgb="FF969696"/>
        <bgColor indexed="64"/>
      </patternFill>
    </fill>
    <fill>
      <patternFill patternType="solid">
        <fgColor theme="0"/>
        <bgColor indexed="64"/>
      </patternFill>
    </fill>
    <fill>
      <patternFill patternType="solid">
        <fgColor theme="9" tint="0.79998168889431442"/>
        <bgColor indexed="64"/>
      </patternFill>
    </fill>
    <fill>
      <patternFill patternType="solid">
        <fgColor rgb="FFCCECFF"/>
        <bgColor indexed="64"/>
      </patternFill>
    </fill>
    <fill>
      <patternFill patternType="solid">
        <fgColor rgb="FFFF0000"/>
        <bgColor indexed="64"/>
      </patternFill>
    </fill>
    <fill>
      <patternFill patternType="solid">
        <fgColor theme="0" tint="-0.34998626667073579"/>
        <bgColor indexed="64"/>
      </patternFill>
    </fill>
  </fills>
  <borders count="85">
    <border>
      <left/>
      <right/>
      <top/>
      <bottom/>
      <diagonal/>
    </border>
    <border>
      <left style="thin">
        <color indexed="22"/>
      </left>
      <right style="thin">
        <color indexed="22"/>
      </right>
      <top style="thin">
        <color indexed="22"/>
      </top>
      <bottom style="thin">
        <color indexed="22"/>
      </bottom>
      <diagonal/>
    </border>
    <border>
      <left/>
      <right/>
      <top/>
      <bottom style="thin">
        <color indexed="64"/>
      </bottom>
      <diagonal/>
    </border>
    <border>
      <left style="thin">
        <color indexed="8"/>
      </left>
      <right style="thin">
        <color indexed="8"/>
      </right>
      <top style="thin">
        <color indexed="8"/>
      </top>
      <bottom style="thin">
        <color indexed="8"/>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hair">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slantDashDot">
        <color indexed="64"/>
      </right>
      <top/>
      <bottom style="slantDashDot">
        <color indexed="64"/>
      </bottom>
      <diagonal/>
    </border>
    <border>
      <left/>
      <right/>
      <top style="thin">
        <color indexed="64"/>
      </top>
      <bottom style="slantDashDot">
        <color indexed="64"/>
      </bottom>
      <diagonal/>
    </border>
    <border>
      <left style="slantDashDot">
        <color indexed="64"/>
      </left>
      <right/>
      <top/>
      <bottom style="slantDashDot">
        <color indexed="64"/>
      </bottom>
      <diagonal/>
    </border>
    <border>
      <left/>
      <right style="slantDashDot">
        <color indexed="64"/>
      </right>
      <top/>
      <bottom/>
      <diagonal/>
    </border>
    <border>
      <left style="slantDashDot">
        <color indexed="64"/>
      </left>
      <right style="thin">
        <color indexed="64"/>
      </right>
      <top/>
      <bottom/>
      <diagonal/>
    </border>
    <border>
      <left style="slantDashDot">
        <color indexed="64"/>
      </left>
      <right/>
      <top/>
      <bottom/>
      <diagonal/>
    </border>
    <border>
      <left/>
      <right style="slantDashDot">
        <color indexed="64"/>
      </right>
      <top style="slantDashDot">
        <color indexed="64"/>
      </top>
      <bottom/>
      <diagonal/>
    </border>
    <border>
      <left/>
      <right/>
      <top style="slantDashDot">
        <color indexed="64"/>
      </top>
      <bottom/>
      <diagonal/>
    </border>
    <border>
      <left style="slantDashDot">
        <color indexed="64"/>
      </left>
      <right/>
      <top style="slantDashDot">
        <color indexed="64"/>
      </top>
      <bottom/>
      <diagonal/>
    </border>
    <border>
      <left/>
      <right/>
      <top/>
      <bottom style="slantDashDot">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diagonal/>
    </border>
    <border>
      <left style="thin">
        <color indexed="64"/>
      </left>
      <right style="thin">
        <color indexed="64"/>
      </right>
      <top style="thin">
        <color indexed="64"/>
      </top>
      <bottom/>
      <diagonal/>
    </border>
    <border>
      <left/>
      <right style="double">
        <color indexed="64"/>
      </right>
      <top/>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thin">
        <color indexed="64"/>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hair">
        <color indexed="64"/>
      </right>
      <top style="thin">
        <color indexed="64"/>
      </top>
      <bottom/>
      <diagonal/>
    </border>
    <border>
      <left/>
      <right style="hair">
        <color indexed="64"/>
      </right>
      <top/>
      <bottom style="hair">
        <color indexed="64"/>
      </bottom>
      <diagonal/>
    </border>
    <border>
      <left style="hair">
        <color indexed="64"/>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diagonal/>
    </border>
    <border>
      <left/>
      <right style="thin">
        <color indexed="64"/>
      </right>
      <top style="hair">
        <color indexed="64"/>
      </top>
      <bottom/>
      <diagonal/>
    </border>
    <border>
      <left style="hair">
        <color indexed="64"/>
      </left>
      <right/>
      <top style="hair">
        <color indexed="64"/>
      </top>
      <bottom style="hair">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double">
        <color indexed="64"/>
      </top>
      <bottom/>
      <diagonal/>
    </border>
    <border>
      <left/>
      <right style="thin">
        <color indexed="64"/>
      </right>
      <top style="double">
        <color indexed="64"/>
      </top>
      <bottom/>
      <diagonal/>
    </border>
    <border>
      <left style="thin">
        <color indexed="64"/>
      </left>
      <right/>
      <top/>
      <bottom style="double">
        <color indexed="64"/>
      </bottom>
      <diagonal/>
    </border>
    <border>
      <left/>
      <right style="thin">
        <color indexed="64"/>
      </right>
      <top/>
      <bottom style="double">
        <color indexed="64"/>
      </bottom>
      <diagonal/>
    </border>
    <border>
      <left style="thick">
        <color rgb="FFFFFF00"/>
      </left>
      <right style="thick">
        <color rgb="FFFFFF00"/>
      </right>
      <top style="thick">
        <color rgb="FFFFFF00"/>
      </top>
      <bottom/>
      <diagonal/>
    </border>
    <border>
      <left style="thick">
        <color rgb="FFFFFF00"/>
      </left>
      <right style="thick">
        <color rgb="FFFFFF00"/>
      </right>
      <top/>
      <bottom style="thick">
        <color rgb="FFFFFF00"/>
      </bottom>
      <diagonal/>
    </border>
    <border>
      <left style="thick">
        <color rgb="FFFFFF00"/>
      </left>
      <right/>
      <top style="thick">
        <color rgb="FFFFFF00"/>
      </top>
      <bottom/>
      <diagonal/>
    </border>
    <border>
      <left/>
      <right/>
      <top style="thick">
        <color rgb="FFFFFF00"/>
      </top>
      <bottom/>
      <diagonal/>
    </border>
    <border>
      <left/>
      <right style="thick">
        <color rgb="FFFFFF00"/>
      </right>
      <top style="thick">
        <color rgb="FFFFFF00"/>
      </top>
      <bottom/>
      <diagonal/>
    </border>
    <border>
      <left style="thick">
        <color rgb="FFFFFF00"/>
      </left>
      <right/>
      <top/>
      <bottom/>
      <diagonal/>
    </border>
    <border>
      <left style="thick">
        <color rgb="FFFFFF00"/>
      </left>
      <right style="thick">
        <color rgb="FFFFFF00"/>
      </right>
      <top/>
      <bottom/>
      <diagonal/>
    </border>
    <border>
      <left/>
      <right style="thick">
        <color rgb="FFFFFF00"/>
      </right>
      <top/>
      <bottom/>
      <diagonal/>
    </border>
    <border>
      <left style="thick">
        <color rgb="FFFFFF00"/>
      </left>
      <right/>
      <top/>
      <bottom style="thick">
        <color rgb="FFFFFF00"/>
      </bottom>
      <diagonal/>
    </border>
    <border>
      <left/>
      <right/>
      <top/>
      <bottom style="thick">
        <color rgb="FFFFFF00"/>
      </bottom>
      <diagonal/>
    </border>
    <border>
      <left/>
      <right style="thick">
        <color rgb="FFFFFF00"/>
      </right>
      <top/>
      <bottom style="thick">
        <color rgb="FFFFFF00"/>
      </bottom>
      <diagonal/>
    </border>
    <border>
      <left style="thin">
        <color rgb="FF002060"/>
      </left>
      <right/>
      <top style="thin">
        <color rgb="FF002060"/>
      </top>
      <bottom style="thin">
        <color rgb="FF002060"/>
      </bottom>
      <diagonal/>
    </border>
    <border>
      <left/>
      <right/>
      <top style="thin">
        <color rgb="FF002060"/>
      </top>
      <bottom style="thin">
        <color rgb="FF002060"/>
      </bottom>
      <diagonal/>
    </border>
    <border>
      <left/>
      <right style="thin">
        <color rgb="FF002060"/>
      </right>
      <top style="thin">
        <color rgb="FF002060"/>
      </top>
      <bottom style="thin">
        <color rgb="FF002060"/>
      </bottom>
      <diagonal/>
    </border>
  </borders>
  <cellStyleXfs count="8">
    <xf numFmtId="0" fontId="0" fillId="0" borderId="0">
      <alignment vertical="center"/>
    </xf>
    <xf numFmtId="9" fontId="1" fillId="0" borderId="0" applyFont="0" applyFill="0" applyBorder="0" applyAlignment="0" applyProtection="0">
      <alignment vertical="center"/>
    </xf>
    <xf numFmtId="38" fontId="29" fillId="0" borderId="0" applyFont="0" applyFill="0" applyBorder="0" applyAlignment="0" applyProtection="0">
      <alignment vertical="center"/>
    </xf>
    <xf numFmtId="38" fontId="134" fillId="0" borderId="0" applyFont="0" applyFill="0" applyBorder="0" applyAlignment="0" applyProtection="0">
      <alignment vertical="center"/>
    </xf>
    <xf numFmtId="38" fontId="1" fillId="0" borderId="0" applyFont="0" applyFill="0" applyBorder="0" applyAlignment="0" applyProtection="0">
      <alignment vertical="center"/>
    </xf>
    <xf numFmtId="0" fontId="134" fillId="0" borderId="0">
      <alignment vertical="center"/>
    </xf>
    <xf numFmtId="0" fontId="14" fillId="0" borderId="0">
      <alignment vertical="center"/>
    </xf>
    <xf numFmtId="0" fontId="1" fillId="0" borderId="0"/>
  </cellStyleXfs>
  <cellXfs count="1212">
    <xf numFmtId="0" fontId="0" fillId="0" borderId="0" xfId="0">
      <alignment vertical="center"/>
    </xf>
    <xf numFmtId="0" fontId="33" fillId="0" borderId="0" xfId="0" applyFont="1">
      <alignment vertical="center"/>
    </xf>
    <xf numFmtId="0" fontId="34" fillId="0" borderId="0" xfId="0" applyFont="1" applyFill="1" applyProtection="1">
      <alignment vertical="center"/>
    </xf>
    <xf numFmtId="38" fontId="34" fillId="0" borderId="0" xfId="2" applyFont="1" applyFill="1" applyProtection="1">
      <alignment vertical="center"/>
    </xf>
    <xf numFmtId="38" fontId="34" fillId="2" borderId="0" xfId="2" applyFont="1" applyFill="1" applyProtection="1">
      <alignment vertical="center"/>
    </xf>
    <xf numFmtId="0" fontId="34" fillId="2" borderId="0" xfId="0" applyFont="1" applyFill="1" applyProtection="1">
      <alignment vertical="center"/>
    </xf>
    <xf numFmtId="0" fontId="34" fillId="0" borderId="0" xfId="0" applyFont="1" applyFill="1" applyAlignment="1" applyProtection="1">
      <alignment horizontal="left" vertical="center"/>
    </xf>
    <xf numFmtId="0" fontId="35" fillId="0" borderId="0" xfId="0" applyFont="1" applyFill="1" applyAlignment="1" applyProtection="1">
      <alignment horizontal="center" vertical="center" shrinkToFit="1"/>
    </xf>
    <xf numFmtId="38" fontId="36" fillId="0" borderId="0" xfId="2" applyFont="1" applyFill="1" applyAlignment="1" applyProtection="1">
      <alignment horizontal="left" vertical="center"/>
    </xf>
    <xf numFmtId="0" fontId="0" fillId="0" borderId="0" xfId="0" applyFill="1" applyProtection="1">
      <alignment vertical="center"/>
    </xf>
    <xf numFmtId="0" fontId="30" fillId="0" borderId="0" xfId="0" applyFont="1" applyFill="1" applyProtection="1">
      <alignment vertical="center"/>
    </xf>
    <xf numFmtId="0" fontId="0" fillId="2" borderId="0" xfId="0" applyFill="1" applyProtection="1">
      <alignment vertical="center"/>
    </xf>
    <xf numFmtId="0" fontId="37" fillId="0" borderId="0" xfId="0" applyFont="1" applyFill="1" applyAlignment="1" applyProtection="1">
      <alignment horizontal="left" vertical="center"/>
    </xf>
    <xf numFmtId="0" fontId="0" fillId="0" borderId="0" xfId="0" applyFill="1" applyBorder="1" applyAlignment="1" applyProtection="1">
      <alignment vertical="center"/>
    </xf>
    <xf numFmtId="0" fontId="31" fillId="0" borderId="0" xfId="0" applyFont="1" applyFill="1" applyAlignment="1" applyProtection="1">
      <alignment horizontal="center" vertical="center"/>
    </xf>
    <xf numFmtId="0" fontId="34" fillId="2" borderId="0" xfId="0" applyFont="1" applyFill="1" applyAlignment="1" applyProtection="1">
      <alignment horizontal="center" vertical="center"/>
    </xf>
    <xf numFmtId="0" fontId="38" fillId="0" borderId="0" xfId="0" applyFont="1" applyFill="1" applyBorder="1" applyAlignment="1" applyProtection="1">
      <alignment vertical="center"/>
    </xf>
    <xf numFmtId="0" fontId="34" fillId="0" borderId="2" xfId="0" applyFont="1" applyFill="1" applyBorder="1" applyAlignment="1" applyProtection="1">
      <alignment horizontal="center" vertical="center"/>
    </xf>
    <xf numFmtId="0" fontId="39" fillId="2" borderId="0" xfId="0" applyFont="1" applyFill="1" applyProtection="1">
      <alignment vertical="center"/>
    </xf>
    <xf numFmtId="0" fontId="40" fillId="0" borderId="0" xfId="0" applyFont="1" applyFill="1" applyAlignment="1" applyProtection="1">
      <alignment horizontal="right" vertical="center"/>
    </xf>
    <xf numFmtId="0" fontId="39" fillId="0" borderId="0" xfId="0" applyFont="1" applyFill="1" applyAlignment="1" applyProtection="1">
      <alignment horizontal="center" vertical="center"/>
    </xf>
    <xf numFmtId="0" fontId="41" fillId="0" borderId="0" xfId="0" applyFont="1" applyFill="1" applyProtection="1">
      <alignment vertical="center"/>
    </xf>
    <xf numFmtId="0" fontId="39" fillId="0" borderId="0" xfId="0" applyFont="1" applyFill="1" applyProtection="1">
      <alignment vertical="center"/>
    </xf>
    <xf numFmtId="38" fontId="39" fillId="0" borderId="0" xfId="2" applyFont="1" applyFill="1" applyProtection="1">
      <alignment vertical="center"/>
    </xf>
    <xf numFmtId="0" fontId="42" fillId="0" borderId="0" xfId="0" applyFont="1" applyFill="1" applyProtection="1">
      <alignment vertical="center"/>
    </xf>
    <xf numFmtId="0" fontId="1" fillId="3" borderId="3" xfId="7" applyFont="1" applyFill="1" applyBorder="1" applyAlignment="1" applyProtection="1">
      <alignment horizontal="center" vertical="center"/>
    </xf>
    <xf numFmtId="0" fontId="1" fillId="4" borderId="1" xfId="7" applyFont="1" applyFill="1" applyBorder="1" applyAlignment="1" applyProtection="1">
      <alignment horizontal="left" vertical="center" wrapText="1"/>
    </xf>
    <xf numFmtId="0" fontId="43" fillId="0" borderId="0" xfId="0" applyFont="1" applyFill="1" applyAlignment="1" applyProtection="1">
      <alignment horizontal="center" vertical="center"/>
    </xf>
    <xf numFmtId="0" fontId="44" fillId="0" borderId="4" xfId="0" applyFont="1" applyFill="1" applyBorder="1" applyAlignment="1" applyProtection="1">
      <alignment horizontal="left" vertical="center"/>
    </xf>
    <xf numFmtId="0" fontId="45" fillId="0" borderId="0" xfId="0" applyFont="1" applyFill="1" applyBorder="1" applyAlignment="1" applyProtection="1">
      <alignment horizontal="center" vertical="center"/>
    </xf>
    <xf numFmtId="0" fontId="0" fillId="0" borderId="0" xfId="0" applyFill="1" applyAlignment="1" applyProtection="1">
      <alignment horizontal="center" vertical="center"/>
    </xf>
    <xf numFmtId="0" fontId="46" fillId="0" borderId="4" xfId="0" applyFont="1" applyFill="1" applyBorder="1" applyAlignment="1" applyProtection="1">
      <alignment vertical="center"/>
    </xf>
    <xf numFmtId="0" fontId="0" fillId="0" borderId="4" xfId="0" applyFill="1" applyBorder="1" applyAlignment="1" applyProtection="1">
      <alignment vertical="center"/>
    </xf>
    <xf numFmtId="0" fontId="47" fillId="0" borderId="0" xfId="0" applyFont="1" applyFill="1" applyProtection="1">
      <alignment vertical="center"/>
    </xf>
    <xf numFmtId="0" fontId="47" fillId="2" borderId="0" xfId="0" applyFont="1" applyFill="1" applyProtection="1">
      <alignment vertical="center"/>
    </xf>
    <xf numFmtId="0" fontId="48" fillId="0" borderId="0" xfId="0" applyFont="1" applyFill="1" applyProtection="1">
      <alignment vertical="center"/>
    </xf>
    <xf numFmtId="0" fontId="49" fillId="0" borderId="0" xfId="0" applyFont="1" applyFill="1" applyProtection="1">
      <alignment vertical="center"/>
    </xf>
    <xf numFmtId="0" fontId="50" fillId="0" borderId="0" xfId="0" applyFont="1" applyFill="1" applyBorder="1" applyAlignment="1" applyProtection="1">
      <alignment horizontal="center" vertical="center"/>
    </xf>
    <xf numFmtId="0" fontId="30" fillId="0" borderId="0" xfId="0" applyFont="1" applyFill="1" applyAlignment="1" applyProtection="1">
      <alignment horizontal="center" vertical="center"/>
    </xf>
    <xf numFmtId="38" fontId="51" fillId="0" borderId="5" xfId="0" applyNumberFormat="1" applyFont="1" applyFill="1" applyBorder="1" applyAlignment="1" applyProtection="1">
      <alignment horizontal="right" vertical="center" indent="1"/>
    </xf>
    <xf numFmtId="0" fontId="52" fillId="0" borderId="0" xfId="0" applyFont="1" applyFill="1" applyAlignment="1" applyProtection="1">
      <alignment horizontal="right" vertical="center"/>
    </xf>
    <xf numFmtId="0" fontId="52" fillId="0" borderId="0" xfId="0" applyFont="1" applyFill="1" applyAlignment="1" applyProtection="1">
      <alignment horizontal="left" vertical="center"/>
    </xf>
    <xf numFmtId="0" fontId="34" fillId="0" borderId="0" xfId="0" applyFont="1" applyFill="1" applyBorder="1" applyAlignment="1" applyProtection="1">
      <alignment horizontal="center" vertical="center"/>
    </xf>
    <xf numFmtId="0" fontId="53" fillId="0" borderId="0" xfId="0" applyFont="1" applyFill="1" applyAlignment="1" applyProtection="1">
      <alignment horizontal="right" vertical="center"/>
    </xf>
    <xf numFmtId="0" fontId="34" fillId="0" borderId="0" xfId="0" applyFont="1" applyFill="1" applyAlignment="1" applyProtection="1">
      <alignment horizontal="center" vertical="center"/>
    </xf>
    <xf numFmtId="0" fontId="0" fillId="0" borderId="0" xfId="0" applyFill="1" applyBorder="1" applyAlignment="1" applyProtection="1">
      <alignment horizontal="distributed" vertical="center" indent="1"/>
    </xf>
    <xf numFmtId="0" fontId="0" fillId="0" borderId="0" xfId="0" applyFill="1" applyBorder="1" applyProtection="1">
      <alignment vertical="center"/>
    </xf>
    <xf numFmtId="0" fontId="54" fillId="0" borderId="0" xfId="0" applyFont="1" applyFill="1" applyBorder="1" applyAlignment="1" applyProtection="1">
      <alignment horizontal="center" vertical="center" shrinkToFit="1"/>
    </xf>
    <xf numFmtId="0" fontId="56" fillId="0" borderId="0" xfId="0" applyFont="1" applyFill="1" applyBorder="1" applyAlignment="1" applyProtection="1">
      <alignment horizontal="center" vertical="center"/>
    </xf>
    <xf numFmtId="0" fontId="46" fillId="0" borderId="0" xfId="0" applyFont="1" applyFill="1" applyBorder="1" applyAlignment="1" applyProtection="1">
      <alignment vertical="center"/>
    </xf>
    <xf numFmtId="0" fontId="0" fillId="0" borderId="0" xfId="0" applyFill="1" applyBorder="1" applyAlignment="1" applyProtection="1">
      <alignment horizontal="center" vertical="center" wrapText="1"/>
    </xf>
    <xf numFmtId="0" fontId="50" fillId="0" borderId="0" xfId="0" applyFont="1" applyFill="1" applyBorder="1" applyAlignment="1" applyProtection="1">
      <alignment horizontal="left" vertical="center"/>
    </xf>
    <xf numFmtId="0" fontId="49" fillId="0" borderId="0" xfId="0" applyFont="1" applyFill="1" applyAlignment="1" applyProtection="1">
      <alignment vertical="center" wrapText="1"/>
    </xf>
    <xf numFmtId="0" fontId="48" fillId="0" borderId="0" xfId="0" applyFont="1" applyFill="1" applyAlignment="1" applyProtection="1">
      <alignment horizontal="center" vertical="center"/>
    </xf>
    <xf numFmtId="0" fontId="57" fillId="0" borderId="0" xfId="0" applyFont="1" applyFill="1" applyBorder="1" applyAlignment="1" applyProtection="1">
      <alignment horizontal="center" vertical="center"/>
    </xf>
    <xf numFmtId="0" fontId="0" fillId="2" borderId="0" xfId="0" applyFill="1" applyBorder="1" applyProtection="1">
      <alignment vertical="center"/>
    </xf>
    <xf numFmtId="0" fontId="0" fillId="0" borderId="0" xfId="0" applyFill="1" applyAlignment="1" applyProtection="1">
      <alignment vertical="center" shrinkToFit="1"/>
    </xf>
    <xf numFmtId="0" fontId="49" fillId="2" borderId="0" xfId="0" applyFont="1" applyFill="1" applyProtection="1">
      <alignment vertical="center"/>
    </xf>
    <xf numFmtId="0" fontId="53" fillId="2" borderId="0" xfId="0" applyFont="1" applyFill="1" applyProtection="1">
      <alignment vertical="center"/>
    </xf>
    <xf numFmtId="0" fontId="44" fillId="0" borderId="0" xfId="0" applyFont="1" applyFill="1" applyBorder="1" applyAlignment="1" applyProtection="1">
      <alignment horizontal="left" vertical="center"/>
    </xf>
    <xf numFmtId="0" fontId="0" fillId="0" borderId="0" xfId="0" applyFont="1" applyFill="1" applyBorder="1" applyAlignment="1" applyProtection="1">
      <alignment horizontal="distributed" vertical="center" indent="1"/>
    </xf>
    <xf numFmtId="0" fontId="34" fillId="0" borderId="0" xfId="0" applyFont="1" applyFill="1" applyBorder="1" applyProtection="1">
      <alignment vertical="center"/>
    </xf>
    <xf numFmtId="0" fontId="34" fillId="2" borderId="0" xfId="0" applyFont="1" applyFill="1" applyAlignment="1" applyProtection="1">
      <alignment horizontal="left" vertical="center"/>
    </xf>
    <xf numFmtId="0" fontId="39" fillId="2" borderId="0" xfId="0" applyFont="1" applyFill="1" applyAlignment="1" applyProtection="1">
      <alignment horizontal="left" vertical="center"/>
    </xf>
    <xf numFmtId="0" fontId="38" fillId="0" borderId="2" xfId="0" applyFont="1" applyFill="1" applyBorder="1" applyAlignment="1" applyProtection="1">
      <alignment vertical="center"/>
    </xf>
    <xf numFmtId="0" fontId="58" fillId="0" borderId="0" xfId="0" applyFont="1" applyBorder="1" applyAlignment="1">
      <alignment vertical="center"/>
    </xf>
    <xf numFmtId="0" fontId="59" fillId="0" borderId="0" xfId="0" applyFont="1" applyAlignment="1">
      <alignment horizontal="left" vertical="top" wrapText="1"/>
    </xf>
    <xf numFmtId="0" fontId="59" fillId="0" borderId="0" xfId="0" applyFont="1" applyAlignment="1">
      <alignment horizontal="left" vertical="top"/>
    </xf>
    <xf numFmtId="0" fontId="59" fillId="0" borderId="0" xfId="0" applyFont="1" applyAlignment="1">
      <alignment vertical="top" wrapText="1"/>
    </xf>
    <xf numFmtId="0" fontId="0" fillId="0" borderId="0" xfId="0" applyAlignment="1">
      <alignment vertical="center"/>
    </xf>
    <xf numFmtId="0" fontId="59" fillId="0" borderId="0" xfId="0" applyFont="1" applyAlignment="1">
      <alignment vertical="top"/>
    </xf>
    <xf numFmtId="0" fontId="31" fillId="0" borderId="0" xfId="0" applyFont="1" applyFill="1" applyAlignment="1" applyProtection="1">
      <alignment vertical="center"/>
    </xf>
    <xf numFmtId="0" fontId="61" fillId="0" borderId="0" xfId="0" applyFont="1" applyFill="1" applyBorder="1" applyAlignment="1" applyProtection="1">
      <alignment vertical="top"/>
    </xf>
    <xf numFmtId="0" fontId="0" fillId="0" borderId="0" xfId="0" applyFont="1" applyFill="1" applyBorder="1" applyAlignment="1" applyProtection="1">
      <alignment horizontal="center" vertical="center"/>
    </xf>
    <xf numFmtId="0" fontId="54" fillId="0" borderId="0" xfId="0" applyFont="1" applyFill="1" applyBorder="1" applyAlignment="1" applyProtection="1">
      <alignment horizontal="center" vertical="center" wrapText="1"/>
    </xf>
    <xf numFmtId="0" fontId="57" fillId="0" borderId="0" xfId="0" applyFont="1" applyFill="1" applyBorder="1" applyAlignment="1" applyProtection="1">
      <alignment vertical="center"/>
    </xf>
    <xf numFmtId="0" fontId="62" fillId="0" borderId="0" xfId="0" applyFont="1" applyFill="1" applyBorder="1" applyAlignment="1" applyProtection="1">
      <alignment horizontal="center" vertical="center"/>
    </xf>
    <xf numFmtId="0" fontId="47" fillId="0" borderId="0" xfId="0" applyFont="1" applyFill="1" applyAlignment="1" applyProtection="1">
      <alignment vertical="center" wrapText="1"/>
    </xf>
    <xf numFmtId="0" fontId="63" fillId="5" borderId="5" xfId="0" applyFont="1" applyFill="1" applyBorder="1" applyAlignment="1" applyProtection="1">
      <alignment vertical="center" wrapText="1"/>
      <protection locked="0"/>
    </xf>
    <xf numFmtId="0" fontId="63" fillId="5" borderId="5" xfId="0" applyFont="1" applyFill="1" applyBorder="1" applyAlignment="1" applyProtection="1">
      <alignment horizontal="center" vertical="center" wrapText="1"/>
      <protection locked="0"/>
    </xf>
    <xf numFmtId="38" fontId="63" fillId="5" borderId="5" xfId="2" applyFont="1" applyFill="1" applyBorder="1" applyAlignment="1" applyProtection="1">
      <alignment horizontal="right" vertical="center" indent="1" shrinkToFit="1"/>
      <protection locked="0"/>
    </xf>
    <xf numFmtId="0" fontId="63" fillId="5" borderId="6" xfId="0" applyFont="1" applyFill="1" applyBorder="1" applyAlignment="1" applyProtection="1">
      <alignment horizontal="center" vertical="center" shrinkToFit="1"/>
      <protection locked="0"/>
    </xf>
    <xf numFmtId="0" fontId="63" fillId="5" borderId="7" xfId="0" applyFont="1" applyFill="1" applyBorder="1" applyAlignment="1" applyProtection="1">
      <alignment horizontal="center" vertical="center" shrinkToFit="1"/>
      <protection locked="0"/>
    </xf>
    <xf numFmtId="0" fontId="49" fillId="0" borderId="0" xfId="0" applyFont="1" applyFill="1" applyAlignment="1" applyProtection="1">
      <alignment horizontal="left" vertical="center" wrapText="1"/>
    </xf>
    <xf numFmtId="0" fontId="47" fillId="0" borderId="0" xfId="0" applyFont="1" applyFill="1" applyAlignment="1" applyProtection="1">
      <alignment vertical="center"/>
    </xf>
    <xf numFmtId="0" fontId="48" fillId="0" borderId="0" xfId="0" applyFont="1" applyFill="1" applyAlignment="1" applyProtection="1">
      <alignment vertical="center"/>
    </xf>
    <xf numFmtId="0" fontId="49" fillId="0" borderId="0" xfId="0" applyFont="1" applyFill="1" applyAlignment="1" applyProtection="1">
      <alignment vertical="center"/>
    </xf>
    <xf numFmtId="0" fontId="42" fillId="0" borderId="0" xfId="0" applyFont="1" applyFill="1" applyAlignment="1" applyProtection="1">
      <alignment vertical="center" wrapText="1"/>
    </xf>
    <xf numFmtId="0" fontId="41" fillId="0" borderId="0" xfId="0" applyFont="1" applyFill="1" applyAlignment="1" applyProtection="1">
      <alignment horizontal="left" vertical="center"/>
    </xf>
    <xf numFmtId="0" fontId="65" fillId="0" borderId="0" xfId="0" applyFont="1" applyFill="1" applyBorder="1" applyAlignment="1" applyProtection="1">
      <alignment vertical="top"/>
    </xf>
    <xf numFmtId="177" fontId="66" fillId="5" borderId="8" xfId="0" applyNumberFormat="1" applyFont="1" applyFill="1" applyBorder="1" applyAlignment="1" applyProtection="1">
      <alignment horizontal="center" vertical="center"/>
    </xf>
    <xf numFmtId="177" fontId="66" fillId="5" borderId="2" xfId="0" applyNumberFormat="1" applyFont="1" applyFill="1" applyBorder="1" applyAlignment="1" applyProtection="1">
      <alignment horizontal="center" vertical="center"/>
    </xf>
    <xf numFmtId="0" fontId="53" fillId="0" borderId="0" xfId="0" applyFont="1" applyFill="1" applyProtection="1">
      <alignment vertical="center"/>
    </xf>
    <xf numFmtId="0" fontId="56" fillId="0" borderId="0" xfId="0" applyFont="1" applyFill="1" applyAlignment="1" applyProtection="1">
      <alignment horizontal="left" vertical="center"/>
    </xf>
    <xf numFmtId="0" fontId="48" fillId="0" borderId="0" xfId="0" applyFont="1" applyFill="1" applyAlignment="1" applyProtection="1">
      <alignment horizontal="left" vertical="center"/>
    </xf>
    <xf numFmtId="177" fontId="63" fillId="5" borderId="7" xfId="0" applyNumberFormat="1" applyFont="1" applyFill="1" applyBorder="1" applyAlignment="1" applyProtection="1">
      <alignment horizontal="center" vertical="center" shrinkToFit="1"/>
      <protection locked="0"/>
    </xf>
    <xf numFmtId="177" fontId="63" fillId="5" borderId="6" xfId="0" applyNumberFormat="1" applyFont="1" applyFill="1" applyBorder="1" applyAlignment="1" applyProtection="1">
      <alignment horizontal="center" vertical="center" shrinkToFit="1"/>
      <protection locked="0"/>
    </xf>
    <xf numFmtId="0" fontId="51" fillId="0" borderId="5" xfId="0" applyFont="1" applyFill="1" applyBorder="1" applyAlignment="1" applyProtection="1">
      <alignment horizontal="center" vertical="center" wrapText="1"/>
    </xf>
    <xf numFmtId="0" fontId="51" fillId="0" borderId="5" xfId="0" applyFont="1" applyFill="1" applyBorder="1" applyAlignment="1" applyProtection="1">
      <alignment horizontal="center" vertical="center"/>
    </xf>
    <xf numFmtId="0" fontId="53" fillId="0" borderId="0" xfId="0" applyFont="1" applyFill="1" applyAlignment="1" applyProtection="1">
      <alignment horizontal="center" vertical="center"/>
    </xf>
    <xf numFmtId="0" fontId="62" fillId="5" borderId="9" xfId="0" applyFont="1" applyFill="1" applyBorder="1" applyAlignment="1" applyProtection="1">
      <alignment horizontal="center" vertical="center"/>
    </xf>
    <xf numFmtId="0" fontId="60" fillId="5" borderId="10" xfId="0" applyFont="1" applyFill="1" applyBorder="1" applyAlignment="1" applyProtection="1">
      <alignment vertical="center"/>
    </xf>
    <xf numFmtId="0" fontId="60" fillId="5" borderId="11" xfId="0" applyFont="1" applyFill="1" applyBorder="1" applyAlignment="1" applyProtection="1">
      <alignment vertical="center"/>
    </xf>
    <xf numFmtId="0" fontId="60" fillId="5" borderId="12" xfId="0" applyFont="1" applyFill="1" applyBorder="1" applyAlignment="1" applyProtection="1">
      <alignment vertical="center"/>
    </xf>
    <xf numFmtId="0" fontId="0" fillId="0" borderId="0" xfId="0" applyFill="1" applyAlignment="1" applyProtection="1">
      <alignment vertical="center"/>
    </xf>
    <xf numFmtId="0" fontId="31" fillId="0" borderId="0" xfId="0" applyFont="1" applyFill="1" applyProtection="1">
      <alignment vertical="center"/>
    </xf>
    <xf numFmtId="0" fontId="64" fillId="5" borderId="5" xfId="0" applyFont="1" applyFill="1" applyBorder="1" applyAlignment="1" applyProtection="1">
      <alignment horizontal="center" vertical="center"/>
    </xf>
    <xf numFmtId="0" fontId="67" fillId="5" borderId="5" xfId="0" applyFont="1" applyFill="1" applyBorder="1" applyAlignment="1" applyProtection="1">
      <alignment horizontal="center" vertical="center"/>
      <protection locked="0"/>
    </xf>
    <xf numFmtId="0" fontId="0" fillId="6" borderId="0" xfId="0" applyFill="1" applyProtection="1">
      <alignment vertical="center"/>
    </xf>
    <xf numFmtId="0" fontId="0" fillId="5" borderId="6" xfId="0" applyFill="1" applyBorder="1" applyProtection="1">
      <alignment vertical="center"/>
    </xf>
    <xf numFmtId="0" fontId="0" fillId="5" borderId="9" xfId="0" applyFill="1" applyBorder="1" applyProtection="1">
      <alignment vertical="center"/>
    </xf>
    <xf numFmtId="0" fontId="0" fillId="5" borderId="7" xfId="0" applyFill="1" applyBorder="1" applyProtection="1">
      <alignment vertical="center"/>
    </xf>
    <xf numFmtId="0" fontId="0" fillId="5" borderId="9" xfId="0" applyFill="1" applyBorder="1" applyProtection="1">
      <alignment vertical="center"/>
      <protection locked="0"/>
    </xf>
    <xf numFmtId="0" fontId="55" fillId="6" borderId="0" xfId="0" applyFont="1" applyFill="1" applyAlignment="1" applyProtection="1">
      <alignment horizontal="left" vertical="center"/>
    </xf>
    <xf numFmtId="0" fontId="48" fillId="0" borderId="0" xfId="0" applyFont="1" applyFill="1" applyAlignment="1" applyProtection="1">
      <alignment vertical="top"/>
    </xf>
    <xf numFmtId="0" fontId="56" fillId="0" borderId="0" xfId="0" applyFont="1" applyFill="1" applyAlignment="1" applyProtection="1">
      <alignment vertical="top"/>
    </xf>
    <xf numFmtId="0" fontId="32" fillId="0" borderId="0" xfId="0" applyFont="1" applyFill="1" applyBorder="1" applyAlignment="1" applyProtection="1">
      <alignment vertical="center"/>
    </xf>
    <xf numFmtId="0" fontId="38" fillId="0" borderId="0" xfId="0" applyFont="1" applyFill="1" applyAlignment="1" applyProtection="1">
      <alignment horizontal="center" vertical="center"/>
    </xf>
    <xf numFmtId="0" fontId="137" fillId="0" borderId="0" xfId="0" applyFont="1" applyFill="1" applyProtection="1">
      <alignment vertical="center"/>
    </xf>
    <xf numFmtId="0" fontId="137" fillId="0" borderId="0" xfId="0" applyFont="1" applyFill="1" applyBorder="1" applyAlignment="1" applyProtection="1">
      <alignment vertical="center"/>
    </xf>
    <xf numFmtId="0" fontId="105" fillId="0" borderId="0" xfId="0" applyFont="1" applyFill="1" applyAlignment="1" applyProtection="1">
      <alignment horizontal="right" vertical="center"/>
    </xf>
    <xf numFmtId="0" fontId="0" fillId="0" borderId="9" xfId="0" applyFill="1" applyBorder="1" applyAlignment="1" applyProtection="1">
      <alignment horizontal="center" vertical="center"/>
    </xf>
    <xf numFmtId="0" fontId="0" fillId="0" borderId="7" xfId="0" applyFill="1" applyBorder="1" applyAlignment="1" applyProtection="1">
      <alignment horizontal="center" vertical="center"/>
    </xf>
    <xf numFmtId="0" fontId="56" fillId="0" borderId="0" xfId="0" applyFont="1" applyFill="1" applyAlignment="1" applyProtection="1">
      <alignment horizontal="left" vertical="center" wrapText="1"/>
    </xf>
    <xf numFmtId="0" fontId="49" fillId="0" borderId="0" xfId="0" applyFont="1" applyFill="1" applyAlignment="1" applyProtection="1">
      <alignment horizontal="left" vertical="center"/>
    </xf>
    <xf numFmtId="0" fontId="0" fillId="0" borderId="9" xfId="0" applyFill="1" applyBorder="1" applyAlignment="1" applyProtection="1">
      <alignment horizontal="center" vertical="center"/>
    </xf>
    <xf numFmtId="0" fontId="0" fillId="0" borderId="7" xfId="0" applyFill="1" applyBorder="1" applyAlignment="1" applyProtection="1">
      <alignment horizontal="center" vertical="center"/>
    </xf>
    <xf numFmtId="0" fontId="21" fillId="0" borderId="0" xfId="0" applyFont="1" applyFill="1" applyAlignment="1" applyProtection="1">
      <alignment horizontal="left" vertical="center"/>
    </xf>
    <xf numFmtId="0" fontId="21" fillId="0" borderId="0" xfId="0" applyFont="1" applyFill="1" applyAlignment="1" applyProtection="1">
      <alignment horizontal="left" vertical="center" wrapText="1"/>
    </xf>
    <xf numFmtId="0" fontId="22" fillId="0" borderId="0" xfId="0" applyFont="1" applyFill="1" applyAlignment="1" applyProtection="1">
      <alignment horizontal="center" vertical="center"/>
    </xf>
    <xf numFmtId="0" fontId="22" fillId="0" borderId="0" xfId="0" applyFont="1" applyFill="1" applyProtection="1">
      <alignment vertical="center"/>
    </xf>
    <xf numFmtId="0" fontId="138" fillId="0" borderId="0" xfId="0" applyFont="1" applyFill="1" applyBorder="1" applyAlignment="1" applyProtection="1">
      <alignment horizontal="center" vertical="center"/>
    </xf>
    <xf numFmtId="0" fontId="138" fillId="0" borderId="0" xfId="0" applyFont="1" applyFill="1" applyBorder="1" applyAlignment="1" applyProtection="1">
      <alignment vertical="center"/>
    </xf>
    <xf numFmtId="0" fontId="0" fillId="10" borderId="9" xfId="0" applyFill="1" applyBorder="1" applyAlignment="1" applyProtection="1">
      <alignment horizontal="center" vertical="center"/>
      <protection locked="0"/>
    </xf>
    <xf numFmtId="0" fontId="8" fillId="8" borderId="0" xfId="5" applyFont="1" applyFill="1" applyProtection="1">
      <alignment vertical="center"/>
    </xf>
    <xf numFmtId="0" fontId="8" fillId="8" borderId="0" xfId="5" applyFont="1" applyFill="1" applyAlignment="1" applyProtection="1">
      <alignment vertical="center" wrapText="1"/>
    </xf>
    <xf numFmtId="0" fontId="52" fillId="0" borderId="0" xfId="0" applyFont="1" applyFill="1" applyAlignment="1" applyProtection="1">
      <alignment horizontal="center" vertical="center"/>
    </xf>
    <xf numFmtId="0" fontId="21" fillId="0" borderId="0" xfId="0" applyFont="1" applyFill="1" applyProtection="1">
      <alignment vertical="center"/>
    </xf>
    <xf numFmtId="0" fontId="1" fillId="11" borderId="13" xfId="0" applyFont="1" applyFill="1" applyBorder="1" applyAlignment="1" applyProtection="1">
      <alignment horizontal="left" vertical="center"/>
    </xf>
    <xf numFmtId="0" fontId="1" fillId="11" borderId="14" xfId="0" applyFont="1" applyFill="1" applyBorder="1" applyAlignment="1" applyProtection="1">
      <alignment horizontal="left" vertical="center"/>
    </xf>
    <xf numFmtId="0" fontId="139" fillId="11" borderId="14" xfId="0" applyFont="1" applyFill="1" applyBorder="1" applyAlignment="1" applyProtection="1">
      <alignment horizontal="center" vertical="center"/>
    </xf>
    <xf numFmtId="0" fontId="14" fillId="11" borderId="14" xfId="0" applyFont="1" applyFill="1" applyBorder="1" applyAlignment="1" applyProtection="1">
      <alignment horizontal="center" vertical="center"/>
    </xf>
    <xf numFmtId="0" fontId="14" fillId="11" borderId="15" xfId="0" applyFont="1" applyFill="1" applyBorder="1" applyAlignment="1" applyProtection="1">
      <alignment horizontal="center" vertical="center"/>
    </xf>
    <xf numFmtId="0" fontId="1" fillId="11" borderId="16" xfId="0" applyFont="1" applyFill="1" applyBorder="1" applyAlignment="1" applyProtection="1">
      <alignment horizontal="left" vertical="center"/>
    </xf>
    <xf numFmtId="0" fontId="14" fillId="11" borderId="17" xfId="0" applyFont="1" applyFill="1" applyBorder="1" applyAlignment="1" applyProtection="1">
      <alignment horizontal="center" vertical="center"/>
    </xf>
    <xf numFmtId="0" fontId="139" fillId="11" borderId="16" xfId="0" applyFont="1" applyFill="1" applyBorder="1" applyAlignment="1" applyProtection="1">
      <alignment vertical="center"/>
    </xf>
    <xf numFmtId="0" fontId="139" fillId="11" borderId="0" xfId="0" applyFont="1" applyFill="1" applyBorder="1" applyAlignment="1" applyProtection="1">
      <alignment horizontal="left" vertical="center"/>
    </xf>
    <xf numFmtId="0" fontId="0" fillId="11" borderId="0" xfId="0" applyFill="1" applyBorder="1" applyAlignment="1" applyProtection="1">
      <alignment horizontal="right" vertical="center" indent="2"/>
    </xf>
    <xf numFmtId="0" fontId="0" fillId="11" borderId="0" xfId="0" applyFill="1" applyBorder="1" applyAlignment="1" applyProtection="1">
      <alignment vertical="center"/>
    </xf>
    <xf numFmtId="0" fontId="21" fillId="11" borderId="9" xfId="0" applyFont="1" applyFill="1" applyBorder="1" applyAlignment="1" applyProtection="1">
      <alignment vertical="center"/>
    </xf>
    <xf numFmtId="0" fontId="21" fillId="11" borderId="18" xfId="0" applyFont="1" applyFill="1" applyBorder="1" applyAlignment="1" applyProtection="1">
      <alignment vertical="center"/>
    </xf>
    <xf numFmtId="0" fontId="0" fillId="11" borderId="17" xfId="0" applyFill="1" applyBorder="1" applyAlignment="1" applyProtection="1">
      <alignment horizontal="center" vertical="center"/>
    </xf>
    <xf numFmtId="0" fontId="0" fillId="11" borderId="16" xfId="0" applyFill="1" applyBorder="1" applyAlignment="1" applyProtection="1">
      <alignment horizontal="center" vertical="center"/>
    </xf>
    <xf numFmtId="0" fontId="0" fillId="11" borderId="16" xfId="0" applyFill="1" applyBorder="1" applyProtection="1">
      <alignment vertical="center"/>
    </xf>
    <xf numFmtId="0" fontId="0" fillId="11" borderId="0" xfId="0" applyFill="1" applyBorder="1" applyProtection="1">
      <alignment vertical="center"/>
    </xf>
    <xf numFmtId="0" fontId="0" fillId="11" borderId="0" xfId="0" applyFill="1" applyBorder="1" applyAlignment="1" applyProtection="1">
      <alignment horizontal="center" vertical="center"/>
    </xf>
    <xf numFmtId="0" fontId="0" fillId="11" borderId="18" xfId="0" applyFill="1" applyBorder="1" applyAlignment="1" applyProtection="1">
      <alignment vertical="center"/>
    </xf>
    <xf numFmtId="0" fontId="0" fillId="11" borderId="19" xfId="0" applyFill="1" applyBorder="1" applyAlignment="1">
      <alignment horizontal="center" vertical="center"/>
    </xf>
    <xf numFmtId="0" fontId="0" fillId="11" borderId="20" xfId="0" applyFill="1" applyBorder="1" applyAlignment="1">
      <alignment horizontal="center" vertical="center"/>
    </xf>
    <xf numFmtId="0" fontId="38" fillId="11" borderId="21" xfId="0" applyFont="1" applyFill="1" applyBorder="1" applyAlignment="1" applyProtection="1">
      <alignment horizontal="center" vertical="center"/>
    </xf>
    <xf numFmtId="0" fontId="0" fillId="0" borderId="0" xfId="0" applyFont="1" applyFill="1" applyBorder="1" applyProtection="1">
      <alignment vertical="center"/>
    </xf>
    <xf numFmtId="0" fontId="140" fillId="0" borderId="0" xfId="0" applyFont="1" applyFill="1" applyBorder="1" applyProtection="1">
      <alignment vertical="center"/>
    </xf>
    <xf numFmtId="0" fontId="0" fillId="0" borderId="13" xfId="0" applyFont="1" applyFill="1" applyBorder="1" applyProtection="1">
      <alignment vertical="center"/>
    </xf>
    <xf numFmtId="0" fontId="0" fillId="0" borderId="22" xfId="0" applyFont="1" applyFill="1" applyBorder="1" applyProtection="1">
      <alignment vertical="center"/>
    </xf>
    <xf numFmtId="0" fontId="140" fillId="0" borderId="15" xfId="0" applyFont="1" applyFill="1" applyBorder="1" applyProtection="1">
      <alignment vertical="center"/>
    </xf>
    <xf numFmtId="0" fontId="0" fillId="0" borderId="16" xfId="0" applyFont="1" applyFill="1" applyBorder="1" applyProtection="1">
      <alignment vertical="center"/>
    </xf>
    <xf numFmtId="0" fontId="136" fillId="0" borderId="0" xfId="0" applyFont="1" applyFill="1" applyBorder="1" applyProtection="1">
      <alignment vertical="center"/>
    </xf>
    <xf numFmtId="0" fontId="141" fillId="0" borderId="0" xfId="0" applyFont="1" applyFill="1" applyBorder="1" applyProtection="1">
      <alignment vertical="center"/>
    </xf>
    <xf numFmtId="0" fontId="0" fillId="0" borderId="18" xfId="0" applyFill="1" applyBorder="1" applyAlignment="1" applyProtection="1">
      <alignment horizontal="right" vertical="center"/>
    </xf>
    <xf numFmtId="0" fontId="142" fillId="0" borderId="0" xfId="0" applyFont="1" applyFill="1" applyBorder="1" applyProtection="1">
      <alignment vertical="center"/>
    </xf>
    <xf numFmtId="0" fontId="143" fillId="0" borderId="0" xfId="0" applyFont="1" applyFill="1" applyBorder="1" applyProtection="1">
      <alignment vertical="center"/>
    </xf>
    <xf numFmtId="0" fontId="0" fillId="0" borderId="19" xfId="0" applyFont="1" applyFill="1" applyBorder="1" applyProtection="1">
      <alignment vertical="center"/>
    </xf>
    <xf numFmtId="0" fontId="0" fillId="0" borderId="20" xfId="0" applyFont="1" applyFill="1" applyBorder="1" applyProtection="1">
      <alignment vertical="center"/>
    </xf>
    <xf numFmtId="0" fontId="0" fillId="0" borderId="21" xfId="0" applyFont="1" applyFill="1" applyBorder="1" applyProtection="1">
      <alignment vertical="center"/>
    </xf>
    <xf numFmtId="0" fontId="0" fillId="0" borderId="0" xfId="0" applyFill="1" applyAlignment="1" applyProtection="1">
      <alignment horizontal="center" vertical="center"/>
    </xf>
    <xf numFmtId="0" fontId="0" fillId="0" borderId="0" xfId="0" applyFill="1" applyBorder="1" applyAlignment="1" applyProtection="1">
      <alignment horizontal="center" vertical="center"/>
    </xf>
    <xf numFmtId="0" fontId="0" fillId="2" borderId="0" xfId="0" applyFill="1" applyAlignment="1" applyProtection="1">
      <alignment horizontal="center" vertical="center"/>
    </xf>
    <xf numFmtId="0" fontId="98" fillId="10" borderId="23" xfId="5" applyFont="1" applyFill="1" applyBorder="1" applyAlignment="1" applyProtection="1">
      <alignment horizontal="center" vertical="center"/>
      <protection locked="0"/>
    </xf>
    <xf numFmtId="0" fontId="98" fillId="10" borderId="5" xfId="5" applyFont="1" applyFill="1" applyBorder="1" applyAlignment="1" applyProtection="1">
      <alignment horizontal="center" vertical="center"/>
      <protection locked="0"/>
    </xf>
    <xf numFmtId="0" fontId="0" fillId="0" borderId="0" xfId="0" applyFill="1" applyBorder="1" applyAlignment="1" applyProtection="1">
      <alignment horizontal="distributed" vertical="center" wrapText="1" indent="1"/>
    </xf>
    <xf numFmtId="0" fontId="137" fillId="0" borderId="0" xfId="0" applyFont="1" applyFill="1" applyAlignment="1" applyProtection="1">
      <alignment vertical="center" wrapText="1"/>
    </xf>
    <xf numFmtId="0" fontId="0" fillId="0" borderId="0" xfId="0" applyFill="1" applyAlignment="1" applyProtection="1">
      <alignment horizontal="center" vertical="center"/>
    </xf>
    <xf numFmtId="0" fontId="0" fillId="0" borderId="0" xfId="0" applyFill="1" applyBorder="1" applyAlignment="1" applyProtection="1">
      <alignment horizontal="right" vertical="center"/>
    </xf>
    <xf numFmtId="0" fontId="0" fillId="0" borderId="0" xfId="0" applyFill="1" applyAlignment="1" applyProtection="1">
      <alignment horizontal="left" vertical="center" wrapText="1"/>
    </xf>
    <xf numFmtId="0" fontId="8" fillId="0" borderId="0" xfId="5" applyFont="1" applyFill="1" applyProtection="1">
      <alignment vertical="center"/>
    </xf>
    <xf numFmtId="0" fontId="28" fillId="0" borderId="0" xfId="5" applyFont="1" applyFill="1" applyProtection="1">
      <alignment vertical="center"/>
    </xf>
    <xf numFmtId="0" fontId="112" fillId="0" borderId="0" xfId="5" applyFont="1" applyFill="1" applyBorder="1" applyAlignment="1" applyProtection="1">
      <alignment horizontal="center" vertical="center" wrapText="1"/>
    </xf>
    <xf numFmtId="0" fontId="113" fillId="0" borderId="0" xfId="5" applyFont="1" applyFill="1" applyAlignment="1" applyProtection="1">
      <alignment horizontal="center" vertical="center"/>
    </xf>
    <xf numFmtId="0" fontId="114" fillId="0" borderId="0" xfId="5" applyFont="1" applyFill="1" applyAlignment="1" applyProtection="1">
      <alignment horizontal="center" vertical="center"/>
    </xf>
    <xf numFmtId="0" fontId="110" fillId="0" borderId="0" xfId="5" applyFont="1" applyFill="1" applyAlignment="1" applyProtection="1">
      <alignment vertical="top"/>
    </xf>
    <xf numFmtId="0" fontId="28" fillId="0" borderId="0" xfId="5" applyFont="1" applyFill="1" applyAlignment="1" applyProtection="1">
      <alignment horizontal="center" vertical="center"/>
    </xf>
    <xf numFmtId="0" fontId="109" fillId="0" borderId="0" xfId="5" applyFont="1" applyFill="1" applyAlignment="1" applyProtection="1">
      <alignment vertical="top"/>
    </xf>
    <xf numFmtId="0" fontId="106" fillId="0" borderId="0" xfId="5" applyFont="1" applyFill="1" applyBorder="1" applyProtection="1">
      <alignment vertical="center"/>
    </xf>
    <xf numFmtId="0" fontId="108" fillId="0" borderId="0" xfId="5" applyFont="1" applyFill="1" applyProtection="1">
      <alignment vertical="center"/>
    </xf>
    <xf numFmtId="9" fontId="107" fillId="0" borderId="0" xfId="1" applyFont="1" applyFill="1" applyAlignment="1" applyProtection="1">
      <alignment vertical="center"/>
    </xf>
    <xf numFmtId="0" fontId="8" fillId="0" borderId="0" xfId="5" applyFont="1" applyFill="1" applyAlignment="1" applyProtection="1">
      <alignment vertical="center"/>
    </xf>
    <xf numFmtId="0" fontId="8" fillId="0" borderId="0" xfId="5" applyFont="1" applyFill="1" applyAlignment="1" applyProtection="1">
      <alignment horizontal="left" vertical="center" indent="1"/>
    </xf>
    <xf numFmtId="0" fontId="27" fillId="0" borderId="0" xfId="5" applyFont="1" applyFill="1" applyAlignment="1" applyProtection="1">
      <alignment horizontal="right" vertical="center"/>
    </xf>
    <xf numFmtId="0" fontId="27" fillId="0" borderId="0" xfId="5" applyFont="1" applyFill="1" applyAlignment="1" applyProtection="1">
      <alignment vertical="center" wrapText="1"/>
    </xf>
    <xf numFmtId="0" fontId="8" fillId="0" borderId="0" xfId="5" applyFont="1" applyFill="1" applyAlignment="1" applyProtection="1">
      <alignment vertical="center" wrapText="1"/>
    </xf>
    <xf numFmtId="0" fontId="28" fillId="0" borderId="0" xfId="5" applyFont="1" applyFill="1" applyAlignment="1" applyProtection="1">
      <alignment horizontal="distributed" vertical="center" wrapText="1"/>
    </xf>
    <xf numFmtId="0" fontId="28" fillId="0" borderId="0" xfId="5" applyFont="1" applyFill="1" applyAlignment="1" applyProtection="1">
      <alignment horizontal="left" vertical="center" wrapText="1"/>
    </xf>
    <xf numFmtId="0" fontId="98" fillId="0" borderId="5" xfId="5" applyFont="1" applyFill="1" applyBorder="1" applyAlignment="1" applyProtection="1">
      <alignment horizontal="center" vertical="center"/>
    </xf>
    <xf numFmtId="0" fontId="98" fillId="0" borderId="5" xfId="5" applyFont="1" applyFill="1" applyBorder="1" applyAlignment="1" applyProtection="1">
      <alignment horizontal="center" vertical="center" wrapText="1"/>
    </xf>
    <xf numFmtId="0" fontId="98" fillId="0" borderId="11" xfId="5" applyFont="1" applyFill="1" applyBorder="1" applyAlignment="1" applyProtection="1">
      <alignment horizontal="center" vertical="center"/>
    </xf>
    <xf numFmtId="0" fontId="98" fillId="0" borderId="0" xfId="5" applyFont="1" applyFill="1" applyBorder="1" applyAlignment="1" applyProtection="1">
      <alignment horizontal="left" vertical="center"/>
    </xf>
    <xf numFmtId="0" fontId="98" fillId="0" borderId="24" xfId="5" applyFont="1" applyFill="1" applyBorder="1" applyAlignment="1" applyProtection="1">
      <alignment horizontal="left" vertical="center"/>
    </xf>
    <xf numFmtId="0" fontId="98" fillId="0" borderId="25" xfId="5" applyFont="1" applyFill="1" applyBorder="1" applyAlignment="1" applyProtection="1">
      <alignment horizontal="center" vertical="center"/>
    </xf>
    <xf numFmtId="0" fontId="98" fillId="0" borderId="26" xfId="5" applyFont="1" applyFill="1" applyBorder="1" applyAlignment="1" applyProtection="1">
      <alignment horizontal="left" vertical="center"/>
    </xf>
    <xf numFmtId="0" fontId="98" fillId="0" borderId="27" xfId="5" applyFont="1" applyFill="1" applyBorder="1" applyAlignment="1" applyProtection="1">
      <alignment horizontal="left" vertical="center"/>
    </xf>
    <xf numFmtId="0" fontId="98" fillId="0" borderId="23" xfId="5" applyFont="1" applyFill="1" applyBorder="1" applyAlignment="1" applyProtection="1">
      <alignment horizontal="center" vertical="center"/>
    </xf>
    <xf numFmtId="0" fontId="98" fillId="0" borderId="12" xfId="5" applyFont="1" applyFill="1" applyBorder="1" applyAlignment="1" applyProtection="1">
      <alignment horizontal="center" vertical="center"/>
    </xf>
    <xf numFmtId="0" fontId="98" fillId="0" borderId="10" xfId="5" applyFont="1" applyFill="1" applyBorder="1" applyAlignment="1" applyProtection="1">
      <alignment horizontal="center" vertical="center"/>
    </xf>
    <xf numFmtId="0" fontId="98" fillId="0" borderId="28" xfId="5" applyFont="1" applyFill="1" applyBorder="1" applyAlignment="1" applyProtection="1">
      <alignment horizontal="center" vertical="center"/>
    </xf>
    <xf numFmtId="0" fontId="98" fillId="0" borderId="29" xfId="5" applyFont="1" applyFill="1" applyBorder="1" applyAlignment="1" applyProtection="1">
      <alignment horizontal="center" vertical="center"/>
    </xf>
    <xf numFmtId="0" fontId="98" fillId="0" borderId="30" xfId="5" applyFont="1" applyFill="1" applyBorder="1" applyAlignment="1" applyProtection="1">
      <alignment horizontal="left" vertical="center"/>
    </xf>
    <xf numFmtId="0" fontId="98" fillId="0" borderId="31" xfId="5" applyFont="1" applyFill="1" applyBorder="1" applyAlignment="1" applyProtection="1">
      <alignment horizontal="left" vertical="center"/>
    </xf>
    <xf numFmtId="0" fontId="98" fillId="0" borderId="32" xfId="5" applyFont="1" applyFill="1" applyBorder="1" applyAlignment="1" applyProtection="1">
      <alignment horizontal="center" vertical="center"/>
    </xf>
    <xf numFmtId="0" fontId="98" fillId="0" borderId="33" xfId="5" applyFont="1" applyFill="1" applyBorder="1" applyAlignment="1" applyProtection="1">
      <alignment horizontal="left" vertical="center"/>
    </xf>
    <xf numFmtId="0" fontId="98" fillId="0" borderId="34" xfId="5" applyFont="1" applyFill="1" applyBorder="1" applyAlignment="1" applyProtection="1">
      <alignment horizontal="left" vertical="center"/>
    </xf>
    <xf numFmtId="0" fontId="98" fillId="0" borderId="35" xfId="5" applyFont="1" applyFill="1" applyBorder="1" applyAlignment="1" applyProtection="1">
      <alignment horizontal="center" vertical="center"/>
    </xf>
    <xf numFmtId="0" fontId="98" fillId="0" borderId="36" xfId="5" applyFont="1" applyFill="1" applyBorder="1" applyAlignment="1" applyProtection="1">
      <alignment horizontal="center" vertical="center"/>
    </xf>
    <xf numFmtId="0" fontId="98" fillId="0" borderId="23" xfId="5" applyFont="1" applyFill="1" applyBorder="1" applyAlignment="1" applyProtection="1">
      <alignment horizontal="center" vertical="center" shrinkToFit="1"/>
    </xf>
    <xf numFmtId="0" fontId="28" fillId="0" borderId="0" xfId="5" applyFont="1" applyFill="1" applyBorder="1" applyAlignment="1" applyProtection="1">
      <alignment horizontal="distributed" vertical="center"/>
    </xf>
    <xf numFmtId="0" fontId="28" fillId="0" borderId="0" xfId="5" applyFont="1" applyFill="1" applyBorder="1" applyAlignment="1" applyProtection="1">
      <alignment vertical="center" wrapText="1"/>
    </xf>
    <xf numFmtId="0" fontId="28" fillId="0" borderId="0" xfId="5" applyFont="1" applyFill="1" applyBorder="1" applyAlignment="1" applyProtection="1">
      <alignment vertical="center"/>
    </xf>
    <xf numFmtId="0" fontId="98" fillId="0" borderId="0" xfId="5" applyFont="1" applyFill="1" applyAlignment="1" applyProtection="1">
      <alignment horizontal="right" vertical="top"/>
    </xf>
    <xf numFmtId="0" fontId="144" fillId="0" borderId="0" xfId="5" applyFont="1" applyFill="1" applyAlignment="1" applyProtection="1">
      <alignment horizontal="right" vertical="top"/>
    </xf>
    <xf numFmtId="0" fontId="28" fillId="0" borderId="0" xfId="5" applyFont="1" applyFill="1" applyBorder="1" applyAlignment="1" applyProtection="1">
      <alignment horizontal="center" vertical="center" wrapText="1"/>
    </xf>
    <xf numFmtId="0" fontId="28" fillId="0" borderId="0" xfId="5" applyFont="1" applyFill="1" applyBorder="1" applyAlignment="1" applyProtection="1">
      <alignment horizontal="center" vertical="center"/>
    </xf>
    <xf numFmtId="0" fontId="17" fillId="2" borderId="0" xfId="0" applyFont="1" applyFill="1" applyProtection="1">
      <alignment vertical="center"/>
    </xf>
    <xf numFmtId="0" fontId="135" fillId="0" borderId="0" xfId="0" applyFont="1" applyFill="1" applyProtection="1">
      <alignment vertical="center"/>
    </xf>
    <xf numFmtId="0" fontId="145" fillId="0" borderId="0" xfId="0" applyFont="1" applyFill="1" applyProtection="1">
      <alignment vertical="center"/>
    </xf>
    <xf numFmtId="57" fontId="63" fillId="5" borderId="6" xfId="0" applyNumberFormat="1" applyFont="1" applyFill="1" applyBorder="1" applyAlignment="1" applyProtection="1">
      <alignment horizontal="center" vertical="center" shrinkToFit="1"/>
      <protection locked="0"/>
    </xf>
    <xf numFmtId="57" fontId="63" fillId="5" borderId="7" xfId="0" applyNumberFormat="1" applyFont="1" applyFill="1" applyBorder="1" applyAlignment="1" applyProtection="1">
      <alignment horizontal="center" vertical="center" shrinkToFit="1"/>
      <protection locked="0"/>
    </xf>
    <xf numFmtId="0" fontId="0" fillId="0" borderId="0" xfId="0" applyFill="1" applyAlignment="1" applyProtection="1">
      <alignment horizontal="center" vertical="center"/>
    </xf>
    <xf numFmtId="0" fontId="0" fillId="0" borderId="0" xfId="0" applyFill="1" applyBorder="1" applyAlignment="1" applyProtection="1">
      <alignment horizontal="center" vertical="center"/>
    </xf>
    <xf numFmtId="0" fontId="0" fillId="2" borderId="0" xfId="0" applyFill="1" applyAlignment="1" applyProtection="1">
      <alignment horizontal="center" vertical="center"/>
    </xf>
    <xf numFmtId="0" fontId="0" fillId="12" borderId="0" xfId="0" applyFill="1" applyProtection="1">
      <alignment vertical="center"/>
    </xf>
    <xf numFmtId="0" fontId="24" fillId="0" borderId="0" xfId="0" applyFont="1" applyFill="1" applyProtection="1">
      <alignment vertical="center"/>
    </xf>
    <xf numFmtId="0" fontId="24" fillId="2" borderId="0" xfId="0" applyFont="1" applyFill="1" applyProtection="1">
      <alignment vertical="center"/>
    </xf>
    <xf numFmtId="0" fontId="47" fillId="12" borderId="0" xfId="0" applyFont="1" applyFill="1" applyProtection="1">
      <alignment vertical="center"/>
    </xf>
    <xf numFmtId="0" fontId="80" fillId="12" borderId="0" xfId="0" applyFont="1" applyFill="1" applyBorder="1" applyAlignment="1" applyProtection="1">
      <alignment horizontal="center" vertical="center" wrapText="1"/>
      <protection locked="0"/>
    </xf>
    <xf numFmtId="0" fontId="0" fillId="0" borderId="0" xfId="0" applyFill="1" applyBorder="1" applyAlignment="1" applyProtection="1">
      <alignment horizontal="center" vertical="center"/>
    </xf>
    <xf numFmtId="0" fontId="113" fillId="0" borderId="0" xfId="5" applyFont="1" applyFill="1" applyAlignment="1" applyProtection="1">
      <alignment horizontal="left" vertical="center"/>
    </xf>
    <xf numFmtId="0" fontId="112" fillId="0" borderId="37" xfId="5" applyFont="1" applyFill="1" applyBorder="1" applyAlignment="1" applyProtection="1">
      <alignment horizontal="center" vertical="center" wrapText="1"/>
    </xf>
    <xf numFmtId="0" fontId="128" fillId="0" borderId="0" xfId="5" applyFont="1" applyFill="1" applyAlignment="1" applyProtection="1">
      <alignment horizontal="left" vertical="center"/>
    </xf>
    <xf numFmtId="0" fontId="129" fillId="0" borderId="0" xfId="5" applyFont="1" applyFill="1" applyAlignment="1" applyProtection="1">
      <alignment horizontal="left" vertical="center"/>
    </xf>
    <xf numFmtId="0" fontId="8" fillId="8" borderId="0" xfId="5" applyFont="1" applyFill="1" applyBorder="1" applyProtection="1">
      <alignment vertical="center"/>
    </xf>
    <xf numFmtId="0" fontId="8" fillId="8" borderId="71" xfId="5" applyFont="1" applyFill="1" applyBorder="1" applyProtection="1">
      <alignment vertical="center"/>
    </xf>
    <xf numFmtId="0" fontId="8" fillId="8" borderId="72" xfId="5" applyFont="1" applyFill="1" applyBorder="1" applyProtection="1">
      <alignment vertical="center"/>
    </xf>
    <xf numFmtId="0" fontId="8" fillId="8" borderId="0" xfId="5" applyFont="1" applyFill="1" applyAlignment="1" applyProtection="1">
      <alignment horizontal="center" vertical="center"/>
    </xf>
    <xf numFmtId="0" fontId="27" fillId="8" borderId="0" xfId="5" applyFont="1" applyFill="1" applyProtection="1">
      <alignment vertical="center"/>
    </xf>
    <xf numFmtId="0" fontId="146" fillId="0" borderId="0" xfId="5" applyFont="1" applyFill="1" applyBorder="1" applyAlignment="1" applyProtection="1">
      <alignment vertical="center" shrinkToFit="1"/>
    </xf>
    <xf numFmtId="0" fontId="8" fillId="8" borderId="73" xfId="5" applyFont="1" applyFill="1" applyBorder="1" applyProtection="1">
      <alignment vertical="center"/>
    </xf>
    <xf numFmtId="0" fontId="8" fillId="8" borderId="74" xfId="5" applyFont="1" applyFill="1" applyBorder="1" applyProtection="1">
      <alignment vertical="center"/>
    </xf>
    <xf numFmtId="0" fontId="8" fillId="8" borderId="75" xfId="5" applyFont="1" applyFill="1" applyBorder="1" applyProtection="1">
      <alignment vertical="center"/>
    </xf>
    <xf numFmtId="0" fontId="8" fillId="8" borderId="76" xfId="5" applyFont="1" applyFill="1" applyBorder="1" applyAlignment="1" applyProtection="1">
      <alignment horizontal="center" vertical="center"/>
    </xf>
    <xf numFmtId="0" fontId="8" fillId="8" borderId="77" xfId="5" applyFont="1" applyFill="1" applyBorder="1" applyProtection="1">
      <alignment vertical="center"/>
    </xf>
    <xf numFmtId="0" fontId="8" fillId="8" borderId="76" xfId="5" applyFont="1" applyFill="1" applyBorder="1" applyProtection="1">
      <alignment vertical="center"/>
    </xf>
    <xf numFmtId="0" fontId="8" fillId="8" borderId="78" xfId="5" applyFont="1" applyFill="1" applyBorder="1" applyProtection="1">
      <alignment vertical="center"/>
    </xf>
    <xf numFmtId="0" fontId="98" fillId="11" borderId="5" xfId="5" applyFont="1" applyFill="1" applyBorder="1" applyAlignment="1" applyProtection="1">
      <alignment horizontal="center" vertical="center"/>
      <protection locked="0"/>
    </xf>
    <xf numFmtId="0" fontId="8" fillId="8" borderId="0" xfId="5" applyFont="1" applyFill="1" applyAlignment="1" applyProtection="1">
      <alignment horizontal="right" vertical="center"/>
    </xf>
    <xf numFmtId="0" fontId="8" fillId="8" borderId="76" xfId="5" applyFont="1" applyFill="1" applyBorder="1" applyAlignment="1" applyProtection="1">
      <alignment horizontal="left" vertical="center"/>
    </xf>
    <xf numFmtId="0" fontId="28" fillId="0" borderId="0" xfId="5" applyFont="1" applyFill="1" applyBorder="1" applyProtection="1">
      <alignment vertical="center"/>
    </xf>
    <xf numFmtId="0" fontId="8" fillId="8" borderId="79" xfId="5" applyFont="1" applyFill="1" applyBorder="1" applyProtection="1">
      <alignment vertical="center"/>
    </xf>
    <xf numFmtId="0" fontId="8" fillId="8" borderId="80" xfId="5" applyFont="1" applyFill="1" applyBorder="1" applyProtection="1">
      <alignment vertical="center"/>
    </xf>
    <xf numFmtId="0" fontId="8" fillId="8" borderId="81" xfId="5" applyFont="1" applyFill="1" applyBorder="1" applyProtection="1">
      <alignment vertical="center"/>
    </xf>
    <xf numFmtId="0" fontId="8" fillId="8" borderId="0" xfId="5" applyFont="1" applyFill="1" applyBorder="1" applyAlignment="1" applyProtection="1">
      <alignment horizontal="center" vertical="center"/>
    </xf>
    <xf numFmtId="0" fontId="144" fillId="0" borderId="0" xfId="5" applyFont="1" applyFill="1" applyBorder="1" applyAlignment="1" applyProtection="1">
      <alignment horizontal="right" vertical="center"/>
    </xf>
    <xf numFmtId="0" fontId="146" fillId="0" borderId="0" xfId="5" applyFont="1" applyFill="1" applyBorder="1" applyAlignment="1" applyProtection="1">
      <alignment horizontal="left" vertical="center"/>
    </xf>
    <xf numFmtId="0" fontId="28" fillId="8" borderId="0" xfId="5" applyFont="1" applyFill="1" applyProtection="1">
      <alignment vertical="center"/>
    </xf>
    <xf numFmtId="0" fontId="28" fillId="8" borderId="0" xfId="5" applyFont="1" applyFill="1" applyAlignment="1" applyProtection="1">
      <alignment horizontal="center" vertical="center"/>
    </xf>
    <xf numFmtId="0" fontId="106" fillId="8" borderId="0" xfId="5" applyFont="1" applyFill="1" applyBorder="1" applyProtection="1">
      <alignment vertical="center"/>
    </xf>
    <xf numFmtId="0" fontId="0" fillId="0" borderId="0" xfId="0" applyFill="1" applyBorder="1" applyAlignment="1" applyProtection="1">
      <alignment horizontal="center" vertical="center" wrapText="1"/>
    </xf>
    <xf numFmtId="0" fontId="49" fillId="12" borderId="0" xfId="0" applyFont="1" applyFill="1" applyProtection="1">
      <alignment vertical="center"/>
    </xf>
    <xf numFmtId="0" fontId="147" fillId="12" borderId="0" xfId="0" applyFont="1" applyFill="1" applyAlignment="1" applyProtection="1">
      <alignment horizontal="left" vertical="center"/>
    </xf>
    <xf numFmtId="0" fontId="136" fillId="0" borderId="0" xfId="0" applyFont="1" applyFill="1" applyProtection="1">
      <alignment vertical="center"/>
    </xf>
    <xf numFmtId="0" fontId="148" fillId="0" borderId="0" xfId="5" applyFont="1" applyAlignment="1" applyProtection="1">
      <alignment vertical="center"/>
    </xf>
    <xf numFmtId="0" fontId="0" fillId="0" borderId="0" xfId="0" applyFill="1" applyAlignment="1" applyProtection="1">
      <alignment horizontal="center" vertical="center"/>
    </xf>
    <xf numFmtId="0" fontId="22" fillId="0" borderId="0" xfId="0" applyFont="1" applyFill="1" applyAlignment="1" applyProtection="1">
      <alignment horizontal="left" vertical="center"/>
    </xf>
    <xf numFmtId="0" fontId="147" fillId="0" borderId="0" xfId="0" applyFont="1" applyFill="1" applyProtection="1">
      <alignment vertical="center"/>
    </xf>
    <xf numFmtId="0" fontId="149" fillId="0" borderId="0" xfId="0" applyFont="1" applyFill="1" applyProtection="1">
      <alignment vertical="center"/>
    </xf>
    <xf numFmtId="0" fontId="149" fillId="2" borderId="0" xfId="0" applyFont="1" applyFill="1" applyProtection="1">
      <alignment vertical="center"/>
    </xf>
    <xf numFmtId="0" fontId="34" fillId="12" borderId="0" xfId="0" applyFont="1" applyFill="1" applyProtection="1">
      <alignment vertical="center"/>
    </xf>
    <xf numFmtId="0" fontId="130" fillId="12" borderId="0" xfId="0" applyFont="1" applyFill="1" applyAlignment="1" applyProtection="1">
      <alignment vertical="center"/>
    </xf>
    <xf numFmtId="0" fontId="160" fillId="0" borderId="0" xfId="0" applyFont="1" applyFill="1" applyAlignment="1" applyProtection="1">
      <alignment vertical="top"/>
    </xf>
    <xf numFmtId="0" fontId="68" fillId="0" borderId="0" xfId="0" applyFont="1" applyAlignment="1">
      <alignment horizontal="center" vertical="center" wrapText="1"/>
    </xf>
    <xf numFmtId="0" fontId="126" fillId="0" borderId="0" xfId="5" applyFont="1" applyFill="1" applyAlignment="1" applyProtection="1">
      <alignment horizontal="center" vertical="center"/>
    </xf>
    <xf numFmtId="0" fontId="150" fillId="0" borderId="43" xfId="0" applyFont="1" applyFill="1" applyBorder="1" applyAlignment="1" applyProtection="1">
      <alignment horizontal="center" vertical="center"/>
    </xf>
    <xf numFmtId="0" fontId="0" fillId="0" borderId="43" xfId="0" applyBorder="1" applyAlignment="1">
      <alignment vertical="center"/>
    </xf>
    <xf numFmtId="0" fontId="127" fillId="0" borderId="38" xfId="6" applyFont="1" applyBorder="1" applyAlignment="1" applyProtection="1">
      <alignment horizontal="center" vertical="center" shrinkToFit="1"/>
    </xf>
    <xf numFmtId="0" fontId="127" fillId="0" borderId="39" xfId="6" applyFont="1" applyBorder="1" applyAlignment="1" applyProtection="1">
      <alignment horizontal="center" vertical="center" shrinkToFit="1"/>
    </xf>
    <xf numFmtId="0" fontId="127" fillId="0" borderId="40" xfId="6" applyFont="1" applyBorder="1" applyAlignment="1" applyProtection="1">
      <alignment horizontal="center" vertical="center" shrinkToFit="1"/>
    </xf>
    <xf numFmtId="0" fontId="127" fillId="0" borderId="41" xfId="6" applyFont="1" applyBorder="1" applyAlignment="1" applyProtection="1">
      <alignment horizontal="center" vertical="center" shrinkToFit="1"/>
    </xf>
    <xf numFmtId="0" fontId="127" fillId="0" borderId="0" xfId="6" applyFont="1" applyBorder="1" applyAlignment="1" applyProtection="1">
      <alignment horizontal="center" vertical="center" shrinkToFit="1"/>
    </xf>
    <xf numFmtId="0" fontId="127" fillId="0" borderId="37" xfId="6" applyFont="1" applyBorder="1" applyAlignment="1" applyProtection="1">
      <alignment horizontal="center" vertical="center" shrinkToFit="1"/>
    </xf>
    <xf numFmtId="0" fontId="127" fillId="0" borderId="42" xfId="6" applyFont="1" applyBorder="1" applyAlignment="1" applyProtection="1">
      <alignment horizontal="center" vertical="center" shrinkToFit="1"/>
    </xf>
    <xf numFmtId="0" fontId="127" fillId="0" borderId="43" xfId="6" applyFont="1" applyBorder="1" applyAlignment="1" applyProtection="1">
      <alignment horizontal="center" vertical="center" shrinkToFit="1"/>
    </xf>
    <xf numFmtId="0" fontId="127" fillId="0" borderId="44" xfId="6" applyFont="1" applyBorder="1" applyAlignment="1" applyProtection="1">
      <alignment horizontal="center" vertical="center" shrinkToFit="1"/>
    </xf>
    <xf numFmtId="0" fontId="109" fillId="0" borderId="0" xfId="5" applyFont="1" applyFill="1" applyAlignment="1" applyProtection="1">
      <alignment horizontal="left" vertical="center"/>
    </xf>
    <xf numFmtId="0" fontId="111" fillId="0" borderId="39" xfId="5" applyFont="1" applyFill="1" applyBorder="1" applyAlignment="1" applyProtection="1">
      <alignment horizontal="center" vertical="center"/>
    </xf>
    <xf numFmtId="0" fontId="107" fillId="0" borderId="0" xfId="5" applyFont="1" applyFill="1" applyAlignment="1" applyProtection="1">
      <alignment horizontal="center" vertical="center"/>
    </xf>
    <xf numFmtId="176" fontId="116" fillId="13" borderId="0" xfId="5" applyNumberFormat="1" applyFont="1" applyFill="1" applyAlignment="1" applyProtection="1">
      <alignment horizontal="center" vertical="center"/>
      <protection locked="0"/>
    </xf>
    <xf numFmtId="0" fontId="8" fillId="14" borderId="0" xfId="5" applyFont="1" applyFill="1" applyAlignment="1" applyProtection="1">
      <alignment horizontal="left" vertical="center"/>
    </xf>
    <xf numFmtId="0" fontId="137" fillId="14" borderId="0" xfId="5" applyFont="1" applyFill="1" applyAlignment="1" applyProtection="1">
      <alignment vertical="center"/>
    </xf>
    <xf numFmtId="0" fontId="28" fillId="0" borderId="0" xfId="5" applyFont="1" applyFill="1" applyAlignment="1" applyProtection="1">
      <alignment horizontal="center" vertical="center"/>
    </xf>
    <xf numFmtId="0" fontId="115" fillId="0" borderId="0" xfId="5" applyFont="1" applyFill="1" applyAlignment="1" applyProtection="1">
      <alignment horizontal="right" vertical="center"/>
    </xf>
    <xf numFmtId="0" fontId="8" fillId="10" borderId="0" xfId="5" applyFont="1" applyFill="1" applyAlignment="1" applyProtection="1">
      <alignment horizontal="left" vertical="center"/>
      <protection locked="0"/>
    </xf>
    <xf numFmtId="0" fontId="115" fillId="0" borderId="0" xfId="5" applyFont="1" applyFill="1" applyAlignment="1" applyProtection="1">
      <alignment horizontal="right" vertical="center" shrinkToFit="1"/>
    </xf>
    <xf numFmtId="0" fontId="8" fillId="10" borderId="0" xfId="5" applyFont="1" applyFill="1" applyAlignment="1" applyProtection="1">
      <alignment horizontal="left" vertical="center" indent="1"/>
      <protection locked="0"/>
    </xf>
    <xf numFmtId="9" fontId="107" fillId="0" borderId="0" xfId="1" applyFont="1" applyFill="1" applyAlignment="1" applyProtection="1">
      <alignment vertical="center"/>
    </xf>
    <xf numFmtId="0" fontId="148" fillId="0" borderId="0" xfId="5" applyFont="1" applyAlignment="1" applyProtection="1">
      <alignment vertical="center"/>
    </xf>
    <xf numFmtId="0" fontId="115" fillId="0" borderId="0" xfId="5" applyFont="1" applyFill="1" applyAlignment="1" applyProtection="1">
      <alignment horizontal="right" vertical="center" wrapText="1"/>
    </xf>
    <xf numFmtId="0" fontId="28" fillId="10" borderId="0" xfId="5" applyFont="1" applyFill="1" applyAlignment="1" applyProtection="1">
      <alignment horizontal="left" vertical="center" wrapText="1"/>
      <protection locked="0"/>
    </xf>
    <xf numFmtId="0" fontId="27" fillId="0" borderId="0" xfId="5" applyFont="1" applyFill="1" applyAlignment="1" applyProtection="1">
      <alignment horizontal="left" vertical="center" wrapText="1"/>
    </xf>
    <xf numFmtId="49" fontId="98" fillId="10" borderId="0" xfId="5" applyNumberFormat="1" applyFont="1" applyFill="1" applyAlignment="1" applyProtection="1">
      <alignment horizontal="left" vertical="center" shrinkToFit="1"/>
      <protection locked="0"/>
    </xf>
    <xf numFmtId="0" fontId="8" fillId="0" borderId="0" xfId="5" applyFont="1" applyFill="1" applyAlignment="1" applyProtection="1">
      <alignment horizontal="left" vertical="center" wrapText="1" shrinkToFit="1"/>
    </xf>
    <xf numFmtId="0" fontId="8" fillId="0" borderId="0" xfId="5" applyFont="1" applyFill="1" applyAlignment="1" applyProtection="1">
      <alignment horizontal="left" vertical="center" shrinkToFit="1"/>
    </xf>
    <xf numFmtId="0" fontId="28" fillId="0" borderId="0" xfId="5" applyFont="1" applyFill="1" applyAlignment="1" applyProtection="1">
      <alignment horizontal="distributed" vertical="center" wrapText="1"/>
    </xf>
    <xf numFmtId="0" fontId="28" fillId="14" borderId="0" xfId="5" applyFont="1" applyFill="1" applyAlignment="1" applyProtection="1">
      <alignment horizontal="left" vertical="center" wrapText="1"/>
    </xf>
    <xf numFmtId="0" fontId="107" fillId="0" borderId="2" xfId="5" applyFont="1" applyFill="1" applyBorder="1" applyAlignment="1" applyProtection="1">
      <alignment horizontal="center" vertical="center"/>
    </xf>
    <xf numFmtId="0" fontId="98" fillId="0" borderId="6" xfId="5" applyFont="1" applyFill="1" applyBorder="1" applyAlignment="1" applyProtection="1">
      <alignment horizontal="center" vertical="center"/>
    </xf>
    <xf numFmtId="0" fontId="98" fillId="0" borderId="9" xfId="5" applyFont="1" applyFill="1" applyBorder="1" applyAlignment="1" applyProtection="1">
      <alignment horizontal="center" vertical="center"/>
    </xf>
    <xf numFmtId="0" fontId="98" fillId="0" borderId="7" xfId="5" applyFont="1" applyFill="1" applyBorder="1" applyAlignment="1" applyProtection="1">
      <alignment horizontal="center" vertical="center"/>
    </xf>
    <xf numFmtId="0" fontId="98" fillId="0" borderId="5" xfId="5" applyFont="1" applyFill="1" applyBorder="1" applyAlignment="1" applyProtection="1">
      <alignment horizontal="center" vertical="center"/>
    </xf>
    <xf numFmtId="0" fontId="98" fillId="0" borderId="45" xfId="5" applyFont="1" applyFill="1" applyBorder="1" applyAlignment="1" applyProtection="1">
      <alignment horizontal="center" vertical="center" textRotation="255"/>
    </xf>
    <xf numFmtId="0" fontId="98" fillId="0" borderId="11" xfId="5" applyFont="1" applyFill="1" applyBorder="1" applyAlignment="1" applyProtection="1">
      <alignment horizontal="center" vertical="center"/>
    </xf>
    <xf numFmtId="0" fontId="98" fillId="0" borderId="12" xfId="5" applyFont="1" applyFill="1" applyBorder="1" applyAlignment="1" applyProtection="1">
      <alignment horizontal="center" vertical="center"/>
    </xf>
    <xf numFmtId="0" fontId="98" fillId="0" borderId="0" xfId="5" applyFont="1" applyFill="1" applyBorder="1" applyAlignment="1" applyProtection="1">
      <alignment horizontal="left" vertical="center"/>
    </xf>
    <xf numFmtId="0" fontId="98" fillId="0" borderId="24" xfId="5" applyFont="1" applyFill="1" applyBorder="1" applyAlignment="1" applyProtection="1">
      <alignment horizontal="left" vertical="center"/>
    </xf>
    <xf numFmtId="0" fontId="98" fillId="0" borderId="2" xfId="5" applyFont="1" applyFill="1" applyBorder="1" applyAlignment="1" applyProtection="1">
      <alignment horizontal="left" vertical="center"/>
    </xf>
    <xf numFmtId="0" fontId="98" fillId="0" borderId="46" xfId="5" applyFont="1" applyFill="1" applyBorder="1" applyAlignment="1" applyProtection="1">
      <alignment horizontal="left" vertical="center"/>
    </xf>
    <xf numFmtId="0" fontId="98" fillId="0" borderId="26" xfId="5" applyFont="1" applyFill="1" applyBorder="1" applyAlignment="1" applyProtection="1">
      <alignment horizontal="left" vertical="center"/>
    </xf>
    <xf numFmtId="0" fontId="98" fillId="0" borderId="27" xfId="5" applyFont="1" applyFill="1" applyBorder="1" applyAlignment="1" applyProtection="1">
      <alignment horizontal="left" vertical="center"/>
    </xf>
    <xf numFmtId="0" fontId="98" fillId="0" borderId="23" xfId="5" applyFont="1" applyFill="1" applyBorder="1" applyAlignment="1" applyProtection="1">
      <alignment horizontal="center" vertical="center"/>
    </xf>
    <xf numFmtId="0" fontId="98" fillId="0" borderId="10" xfId="5" applyFont="1" applyFill="1" applyBorder="1" applyAlignment="1" applyProtection="1">
      <alignment horizontal="center" vertical="center"/>
    </xf>
    <xf numFmtId="0" fontId="98" fillId="0" borderId="4" xfId="5" applyFont="1" applyFill="1" applyBorder="1" applyAlignment="1" applyProtection="1">
      <alignment horizontal="left" vertical="center"/>
    </xf>
    <xf numFmtId="0" fontId="98" fillId="0" borderId="47" xfId="5" applyFont="1" applyFill="1" applyBorder="1" applyAlignment="1" applyProtection="1">
      <alignment horizontal="left" vertical="center"/>
    </xf>
    <xf numFmtId="0" fontId="98" fillId="0" borderId="25" xfId="5" applyFont="1" applyFill="1" applyBorder="1" applyAlignment="1" applyProtection="1">
      <alignment horizontal="center" vertical="center"/>
    </xf>
    <xf numFmtId="0" fontId="98" fillId="0" borderId="48" xfId="5" applyFont="1" applyFill="1" applyBorder="1" applyAlignment="1" applyProtection="1">
      <alignment horizontal="left" vertical="center"/>
    </xf>
    <xf numFmtId="0" fontId="98" fillId="0" borderId="49" xfId="5" applyFont="1" applyFill="1" applyBorder="1" applyAlignment="1" applyProtection="1">
      <alignment horizontal="left" vertical="center"/>
    </xf>
    <xf numFmtId="0" fontId="98" fillId="0" borderId="50" xfId="5" applyFont="1" applyFill="1" applyBorder="1" applyAlignment="1" applyProtection="1">
      <alignment horizontal="left" vertical="center"/>
    </xf>
    <xf numFmtId="0" fontId="98" fillId="0" borderId="51" xfId="5" applyFont="1" applyFill="1" applyBorder="1" applyAlignment="1" applyProtection="1">
      <alignment horizontal="left" vertical="center"/>
    </xf>
    <xf numFmtId="0" fontId="98" fillId="0" borderId="8" xfId="5" applyFont="1" applyFill="1" applyBorder="1" applyAlignment="1" applyProtection="1">
      <alignment horizontal="left" vertical="center"/>
    </xf>
    <xf numFmtId="0" fontId="98" fillId="0" borderId="30" xfId="5" applyFont="1" applyFill="1" applyBorder="1" applyAlignment="1" applyProtection="1">
      <alignment horizontal="left" vertical="center"/>
    </xf>
    <xf numFmtId="0" fontId="98" fillId="0" borderId="31" xfId="5" applyFont="1" applyFill="1" applyBorder="1" applyAlignment="1" applyProtection="1">
      <alignment horizontal="left" vertical="center"/>
    </xf>
    <xf numFmtId="0" fontId="98" fillId="0" borderId="4" xfId="5" applyFont="1" applyFill="1" applyBorder="1" applyAlignment="1" applyProtection="1">
      <alignment vertical="center" wrapText="1"/>
    </xf>
    <xf numFmtId="0" fontId="98" fillId="0" borderId="4" xfId="5" applyFont="1" applyFill="1" applyBorder="1" applyAlignment="1" applyProtection="1">
      <alignment vertical="center"/>
    </xf>
    <xf numFmtId="0" fontId="98" fillId="0" borderId="47" xfId="5" applyFont="1" applyFill="1" applyBorder="1" applyAlignment="1" applyProtection="1">
      <alignment vertical="center"/>
    </xf>
    <xf numFmtId="0" fontId="98" fillId="0" borderId="0" xfId="5" applyFont="1" applyFill="1" applyBorder="1" applyAlignment="1" applyProtection="1">
      <alignment vertical="center"/>
    </xf>
    <xf numFmtId="0" fontId="98" fillId="0" borderId="24" xfId="5" applyFont="1" applyFill="1" applyBorder="1" applyAlignment="1" applyProtection="1">
      <alignment vertical="center"/>
    </xf>
    <xf numFmtId="0" fontId="98" fillId="0" borderId="2" xfId="5" applyFont="1" applyFill="1" applyBorder="1" applyAlignment="1" applyProtection="1">
      <alignment vertical="center"/>
    </xf>
    <xf numFmtId="0" fontId="98" fillId="0" borderId="46" xfId="5" applyFont="1" applyFill="1" applyBorder="1" applyAlignment="1" applyProtection="1">
      <alignment vertical="center"/>
    </xf>
    <xf numFmtId="0" fontId="98" fillId="0" borderId="5" xfId="5" applyFont="1" applyFill="1" applyBorder="1" applyAlignment="1" applyProtection="1">
      <alignment horizontal="center" vertical="center" shrinkToFit="1"/>
    </xf>
    <xf numFmtId="0" fontId="98" fillId="0" borderId="33" xfId="5" applyFont="1" applyFill="1" applyBorder="1" applyAlignment="1" applyProtection="1">
      <alignment horizontal="left" vertical="center"/>
    </xf>
    <xf numFmtId="0" fontId="98" fillId="0" borderId="34" xfId="5" applyFont="1" applyFill="1" applyBorder="1" applyAlignment="1" applyProtection="1">
      <alignment horizontal="left" vertical="center"/>
    </xf>
    <xf numFmtId="0" fontId="98" fillId="0" borderId="4" xfId="5" applyFont="1" applyFill="1" applyBorder="1" applyAlignment="1" applyProtection="1">
      <alignment horizontal="left" vertical="center" wrapText="1"/>
    </xf>
    <xf numFmtId="0" fontId="98" fillId="0" borderId="52" xfId="5" applyFont="1" applyFill="1" applyBorder="1" applyAlignment="1" applyProtection="1">
      <alignment horizontal="left" vertical="center"/>
    </xf>
    <xf numFmtId="0" fontId="98" fillId="0" borderId="53" xfId="5" applyFont="1" applyFill="1" applyBorder="1" applyAlignment="1" applyProtection="1">
      <alignment horizontal="left" vertical="center"/>
    </xf>
    <xf numFmtId="0" fontId="98" fillId="0" borderId="36" xfId="5" applyFont="1" applyFill="1" applyBorder="1" applyAlignment="1" applyProtection="1">
      <alignment horizontal="center" vertical="center" textRotation="255"/>
    </xf>
    <xf numFmtId="0" fontId="98" fillId="0" borderId="23" xfId="5" applyFont="1" applyFill="1" applyBorder="1" applyAlignment="1" applyProtection="1">
      <alignment horizontal="center" vertical="center" textRotation="255"/>
    </xf>
    <xf numFmtId="0" fontId="98" fillId="0" borderId="9" xfId="5" applyFont="1" applyFill="1" applyBorder="1" applyAlignment="1" applyProtection="1">
      <alignment horizontal="left" vertical="center"/>
    </xf>
    <xf numFmtId="0" fontId="98" fillId="0" borderId="7" xfId="5" applyFont="1" applyFill="1" applyBorder="1" applyAlignment="1" applyProtection="1">
      <alignment horizontal="left" vertical="center"/>
    </xf>
    <xf numFmtId="0" fontId="98" fillId="0" borderId="26" xfId="5" applyFont="1" applyFill="1" applyBorder="1" applyAlignment="1" applyProtection="1">
      <alignment vertical="center"/>
    </xf>
    <xf numFmtId="0" fontId="98" fillId="0" borderId="50" xfId="5" applyFont="1" applyFill="1" applyBorder="1" applyAlignment="1" applyProtection="1">
      <alignment vertical="center" wrapText="1"/>
    </xf>
    <xf numFmtId="0" fontId="98" fillId="0" borderId="8" xfId="5" applyFont="1" applyFill="1" applyBorder="1" applyAlignment="1" applyProtection="1">
      <alignment vertical="center" wrapText="1"/>
    </xf>
    <xf numFmtId="0" fontId="98" fillId="0" borderId="51" xfId="5" applyFont="1" applyFill="1" applyBorder="1" applyAlignment="1" applyProtection="1">
      <alignment vertical="center" wrapText="1"/>
    </xf>
    <xf numFmtId="0" fontId="98" fillId="0" borderId="36" xfId="5" applyFont="1" applyFill="1" applyBorder="1" applyAlignment="1" applyProtection="1">
      <alignment horizontal="center" vertical="center"/>
    </xf>
    <xf numFmtId="0" fontId="14" fillId="0" borderId="45" xfId="6" applyFont="1" applyFill="1" applyBorder="1" applyAlignment="1" applyProtection="1">
      <alignment horizontal="center" vertical="center"/>
    </xf>
    <xf numFmtId="0" fontId="14" fillId="0" borderId="23" xfId="6" applyFont="1" applyFill="1" applyBorder="1" applyAlignment="1" applyProtection="1">
      <alignment horizontal="center" vertical="center"/>
    </xf>
    <xf numFmtId="0" fontId="98" fillId="0" borderId="47" xfId="5" applyFont="1" applyFill="1" applyBorder="1" applyAlignment="1" applyProtection="1">
      <alignment horizontal="center" vertical="center"/>
    </xf>
    <xf numFmtId="0" fontId="98" fillId="0" borderId="24" xfId="5" applyFont="1" applyFill="1" applyBorder="1" applyAlignment="1" applyProtection="1">
      <alignment horizontal="center" vertical="center"/>
    </xf>
    <xf numFmtId="0" fontId="98" fillId="0" borderId="46" xfId="5" applyFont="1" applyFill="1" applyBorder="1" applyAlignment="1" applyProtection="1">
      <alignment horizontal="center" vertical="center"/>
    </xf>
    <xf numFmtId="0" fontId="146" fillId="0" borderId="11" xfId="5" applyFont="1" applyFill="1" applyBorder="1" applyAlignment="1" applyProtection="1">
      <alignment horizontal="left" vertical="center" shrinkToFit="1"/>
    </xf>
    <xf numFmtId="0" fontId="98" fillId="0" borderId="54" xfId="5" applyFont="1" applyFill="1" applyBorder="1" applyAlignment="1" applyProtection="1">
      <alignment vertical="center"/>
    </xf>
    <xf numFmtId="0" fontId="98" fillId="0" borderId="30" xfId="5" applyFont="1" applyFill="1" applyBorder="1" applyAlignment="1" applyProtection="1">
      <alignment vertical="center"/>
    </xf>
    <xf numFmtId="0" fontId="98" fillId="0" borderId="31" xfId="5" applyFont="1" applyFill="1" applyBorder="1" applyAlignment="1" applyProtection="1">
      <alignment vertical="center"/>
    </xf>
    <xf numFmtId="0" fontId="106" fillId="0" borderId="6" xfId="5" applyFont="1" applyFill="1" applyBorder="1" applyAlignment="1" applyProtection="1">
      <alignment horizontal="center" vertical="center" wrapText="1"/>
    </xf>
    <xf numFmtId="0" fontId="106" fillId="0" borderId="7" xfId="5" applyFont="1" applyFill="1" applyBorder="1" applyAlignment="1" applyProtection="1">
      <alignment horizontal="center" vertical="center" wrapText="1"/>
    </xf>
    <xf numFmtId="0" fontId="98" fillId="0" borderId="0" xfId="5" applyFont="1" applyFill="1" applyAlignment="1" applyProtection="1">
      <alignment horizontal="justify" vertical="top" wrapText="1"/>
    </xf>
    <xf numFmtId="0" fontId="14" fillId="0" borderId="0" xfId="6" applyFont="1" applyAlignment="1" applyProtection="1">
      <alignment horizontal="justify" vertical="top" wrapText="1"/>
    </xf>
    <xf numFmtId="0" fontId="28" fillId="8" borderId="0" xfId="5" applyFont="1" applyFill="1" applyAlignment="1" applyProtection="1">
      <alignment horizontal="right" vertical="top" wrapText="1"/>
    </xf>
    <xf numFmtId="0" fontId="28" fillId="8" borderId="78" xfId="5" applyFont="1" applyFill="1" applyBorder="1" applyAlignment="1" applyProtection="1">
      <alignment horizontal="right" vertical="top" wrapText="1"/>
    </xf>
    <xf numFmtId="0" fontId="98" fillId="0" borderId="0" xfId="5" applyFont="1" applyFill="1" applyBorder="1" applyAlignment="1" applyProtection="1">
      <alignment vertical="top" wrapText="1"/>
    </xf>
    <xf numFmtId="0" fontId="144" fillId="0" borderId="0" xfId="5" applyFont="1" applyFill="1" applyBorder="1" applyAlignment="1" applyProtection="1">
      <alignment vertical="top" wrapText="1"/>
    </xf>
    <xf numFmtId="0" fontId="98" fillId="0" borderId="2" xfId="5" applyFont="1" applyFill="1" applyBorder="1" applyAlignment="1" applyProtection="1">
      <alignment horizontal="center" vertical="center"/>
    </xf>
    <xf numFmtId="0" fontId="151" fillId="15" borderId="82" xfId="5" applyFont="1" applyFill="1" applyBorder="1" applyAlignment="1" applyProtection="1">
      <alignment horizontal="distributed" vertical="center" indent="1"/>
    </xf>
    <xf numFmtId="0" fontId="151" fillId="15" borderId="83" xfId="5" applyFont="1" applyFill="1" applyBorder="1" applyAlignment="1" applyProtection="1">
      <alignment horizontal="distributed" vertical="center" indent="1"/>
    </xf>
    <xf numFmtId="0" fontId="151" fillId="15" borderId="84" xfId="5" applyFont="1" applyFill="1" applyBorder="1" applyAlignment="1" applyProtection="1">
      <alignment horizontal="distributed" vertical="center" indent="1"/>
    </xf>
    <xf numFmtId="0" fontId="98" fillId="0" borderId="0" xfId="5" applyFont="1" applyFill="1" applyAlignment="1" applyProtection="1">
      <alignment horizontal="justify" vertical="top"/>
    </xf>
    <xf numFmtId="0" fontId="98" fillId="0" borderId="0" xfId="5" applyFont="1" applyFill="1" applyBorder="1" applyAlignment="1" applyProtection="1">
      <alignment horizontal="justify" vertical="top"/>
    </xf>
    <xf numFmtId="0" fontId="28" fillId="0" borderId="55" xfId="5" applyFont="1" applyFill="1" applyBorder="1" applyAlignment="1" applyProtection="1">
      <alignment horizontal="center" vertical="center" textRotation="255"/>
    </xf>
    <xf numFmtId="0" fontId="28" fillId="0" borderId="56" xfId="5" applyFont="1" applyFill="1" applyBorder="1" applyAlignment="1" applyProtection="1">
      <alignment horizontal="center" vertical="center" textRotation="255"/>
    </xf>
    <xf numFmtId="0" fontId="28" fillId="0" borderId="57" xfId="5" applyFont="1" applyFill="1" applyBorder="1" applyAlignment="1" applyProtection="1">
      <alignment horizontal="center" vertical="center" textRotation="255"/>
    </xf>
    <xf numFmtId="0" fontId="28" fillId="0" borderId="58" xfId="5" applyFont="1" applyFill="1" applyBorder="1" applyAlignment="1" applyProtection="1">
      <alignment horizontal="center" vertical="center"/>
    </xf>
    <xf numFmtId="0" fontId="28" fillId="0" borderId="59" xfId="5" applyFont="1" applyFill="1" applyBorder="1" applyAlignment="1" applyProtection="1">
      <alignment horizontal="center" vertical="center"/>
    </xf>
    <xf numFmtId="0" fontId="28" fillId="0" borderId="60" xfId="5" applyFont="1" applyFill="1" applyBorder="1" applyAlignment="1" applyProtection="1">
      <alignment horizontal="center" vertical="center"/>
    </xf>
    <xf numFmtId="0" fontId="28" fillId="0" borderId="61" xfId="5" applyFont="1" applyFill="1" applyBorder="1" applyAlignment="1" applyProtection="1">
      <alignment horizontal="center" vertical="center"/>
    </xf>
    <xf numFmtId="0" fontId="28" fillId="0" borderId="62" xfId="5" applyFont="1" applyFill="1" applyBorder="1" applyAlignment="1" applyProtection="1">
      <alignment horizontal="center" vertical="center"/>
    </xf>
    <xf numFmtId="0" fontId="28" fillId="0" borderId="63" xfId="5" applyFont="1" applyFill="1" applyBorder="1" applyAlignment="1" applyProtection="1">
      <alignment horizontal="center" vertical="center"/>
    </xf>
    <xf numFmtId="0" fontId="98" fillId="0" borderId="0" xfId="5" applyFont="1" applyFill="1" applyBorder="1" applyAlignment="1" applyProtection="1">
      <alignment horizontal="justify" vertical="top" wrapText="1"/>
    </xf>
    <xf numFmtId="0" fontId="98" fillId="0" borderId="0" xfId="5" applyFont="1" applyFill="1" applyAlignment="1" applyProtection="1">
      <alignment horizontal="left" vertical="top" wrapText="1"/>
    </xf>
    <xf numFmtId="0" fontId="137" fillId="0" borderId="0" xfId="5" applyFont="1" applyAlignment="1" applyProtection="1">
      <alignment horizontal="left" vertical="top" wrapText="1"/>
    </xf>
    <xf numFmtId="0" fontId="150" fillId="0" borderId="43" xfId="0" applyFont="1" applyFill="1" applyBorder="1" applyAlignment="1" applyProtection="1">
      <alignment horizontal="center" vertical="center" shrinkToFit="1"/>
    </xf>
    <xf numFmtId="0" fontId="72" fillId="0" borderId="58" xfId="0" applyFont="1" applyFill="1" applyBorder="1" applyAlignment="1" applyProtection="1">
      <alignment horizontal="center" vertical="center" shrinkToFit="1"/>
    </xf>
    <xf numFmtId="0" fontId="72" fillId="0" borderId="64" xfId="0" applyFont="1" applyFill="1" applyBorder="1" applyAlignment="1" applyProtection="1">
      <alignment horizontal="center" vertical="center" shrinkToFit="1"/>
    </xf>
    <xf numFmtId="0" fontId="72" fillId="0" borderId="59" xfId="0" applyFont="1" applyFill="1" applyBorder="1" applyAlignment="1" applyProtection="1">
      <alignment horizontal="center" vertical="center" shrinkToFit="1"/>
    </xf>
    <xf numFmtId="0" fontId="72" fillId="0" borderId="60" xfId="0" applyFont="1" applyFill="1" applyBorder="1" applyAlignment="1" applyProtection="1">
      <alignment horizontal="center" vertical="center" shrinkToFit="1"/>
    </xf>
    <xf numFmtId="0" fontId="72" fillId="0" borderId="0" xfId="0" applyFont="1" applyFill="1" applyBorder="1" applyAlignment="1" applyProtection="1">
      <alignment horizontal="center" vertical="center" shrinkToFit="1"/>
    </xf>
    <xf numFmtId="0" fontId="72" fillId="0" borderId="61" xfId="0" applyFont="1" applyFill="1" applyBorder="1" applyAlignment="1" applyProtection="1">
      <alignment horizontal="center" vertical="center" shrinkToFit="1"/>
    </xf>
    <xf numFmtId="0" fontId="72" fillId="0" borderId="62" xfId="0" applyFont="1" applyFill="1" applyBorder="1" applyAlignment="1" applyProtection="1">
      <alignment horizontal="center" vertical="center" shrinkToFit="1"/>
    </xf>
    <xf numFmtId="0" fontId="72" fillId="0" borderId="65" xfId="0" applyFont="1" applyFill="1" applyBorder="1" applyAlignment="1" applyProtection="1">
      <alignment horizontal="center" vertical="center" shrinkToFit="1"/>
    </xf>
    <xf numFmtId="0" fontId="72" fillId="0" borderId="63" xfId="0" applyFont="1" applyFill="1" applyBorder="1" applyAlignment="1" applyProtection="1">
      <alignment horizontal="center" vertical="center" shrinkToFit="1"/>
    </xf>
    <xf numFmtId="0" fontId="74" fillId="0" borderId="38" xfId="0" applyFont="1" applyFill="1" applyBorder="1" applyAlignment="1" applyProtection="1">
      <alignment horizontal="center" vertical="center"/>
    </xf>
    <xf numFmtId="0" fontId="74" fillId="0" borderId="39" xfId="0" applyFont="1" applyFill="1" applyBorder="1" applyAlignment="1" applyProtection="1">
      <alignment horizontal="center" vertical="center"/>
    </xf>
    <xf numFmtId="0" fontId="74" fillId="0" borderId="40" xfId="0" applyFont="1" applyFill="1" applyBorder="1" applyAlignment="1" applyProtection="1">
      <alignment horizontal="center" vertical="center"/>
    </xf>
    <xf numFmtId="0" fontId="74" fillId="0" borderId="41" xfId="0" applyFont="1" applyFill="1" applyBorder="1" applyAlignment="1" applyProtection="1">
      <alignment horizontal="center" vertical="center"/>
    </xf>
    <xf numFmtId="0" fontId="74" fillId="0" borderId="0" xfId="0" applyFont="1" applyFill="1" applyBorder="1" applyAlignment="1" applyProtection="1">
      <alignment horizontal="center" vertical="center"/>
    </xf>
    <xf numFmtId="0" fontId="74" fillId="0" borderId="37" xfId="0" applyFont="1" applyFill="1" applyBorder="1" applyAlignment="1" applyProtection="1">
      <alignment horizontal="center" vertical="center"/>
    </xf>
    <xf numFmtId="0" fontId="74" fillId="0" borderId="42" xfId="0" applyFont="1" applyFill="1" applyBorder="1" applyAlignment="1" applyProtection="1">
      <alignment horizontal="center" vertical="center"/>
    </xf>
    <xf numFmtId="0" fontId="74" fillId="0" borderId="43" xfId="0" applyFont="1" applyFill="1" applyBorder="1" applyAlignment="1" applyProtection="1">
      <alignment horizontal="center" vertical="center"/>
    </xf>
    <xf numFmtId="0" fontId="74" fillId="0" borderId="44" xfId="0" applyFont="1" applyFill="1" applyBorder="1" applyAlignment="1" applyProtection="1">
      <alignment horizontal="center" vertical="center"/>
    </xf>
    <xf numFmtId="0" fontId="38" fillId="0" borderId="0" xfId="0" applyFont="1" applyFill="1" applyAlignment="1" applyProtection="1">
      <alignment horizontal="center" vertical="center"/>
    </xf>
    <xf numFmtId="0" fontId="0" fillId="0" borderId="0" xfId="0" applyFill="1" applyAlignment="1" applyProtection="1">
      <alignment horizontal="left" vertical="center" shrinkToFit="1"/>
    </xf>
    <xf numFmtId="0" fontId="0" fillId="0" borderId="10" xfId="0" applyFill="1" applyBorder="1" applyAlignment="1" applyProtection="1">
      <alignment horizontal="distributed" vertical="center" wrapText="1" indent="1"/>
    </xf>
    <xf numFmtId="0" fontId="0" fillId="0" borderId="47" xfId="0" applyFill="1" applyBorder="1" applyAlignment="1" applyProtection="1">
      <alignment horizontal="distributed" vertical="center" wrapText="1" indent="1"/>
    </xf>
    <xf numFmtId="0" fontId="0" fillId="0" borderId="11" xfId="0" applyFill="1" applyBorder="1" applyAlignment="1" applyProtection="1">
      <alignment horizontal="distributed" vertical="center" wrapText="1" indent="1"/>
    </xf>
    <xf numFmtId="0" fontId="0" fillId="0" borderId="24" xfId="0" applyFill="1" applyBorder="1" applyAlignment="1" applyProtection="1">
      <alignment horizontal="distributed" vertical="center" wrapText="1" indent="1"/>
    </xf>
    <xf numFmtId="0" fontId="0" fillId="0" borderId="12" xfId="0" applyFill="1" applyBorder="1" applyAlignment="1" applyProtection="1">
      <alignment horizontal="distributed" vertical="center" wrapText="1" indent="1"/>
    </xf>
    <xf numFmtId="0" fontId="0" fillId="0" borderId="46" xfId="0" applyFill="1" applyBorder="1" applyAlignment="1" applyProtection="1">
      <alignment horizontal="distributed" vertical="center" wrapText="1" indent="1"/>
    </xf>
    <xf numFmtId="0" fontId="75" fillId="7" borderId="10" xfId="0" applyFont="1" applyFill="1" applyBorder="1" applyAlignment="1" applyProtection="1">
      <alignment horizontal="center" vertical="center"/>
      <protection locked="0"/>
    </xf>
    <xf numFmtId="0" fontId="75" fillId="7" borderId="47" xfId="0" applyFont="1" applyFill="1" applyBorder="1" applyAlignment="1" applyProtection="1">
      <alignment horizontal="center" vertical="center"/>
      <protection locked="0"/>
    </xf>
    <xf numFmtId="0" fontId="75" fillId="7" borderId="11" xfId="0" applyFont="1" applyFill="1" applyBorder="1" applyAlignment="1" applyProtection="1">
      <alignment horizontal="center" vertical="center"/>
      <protection locked="0"/>
    </xf>
    <xf numFmtId="0" fontId="75" fillId="7" borderId="24" xfId="0" applyFont="1" applyFill="1" applyBorder="1" applyAlignment="1" applyProtection="1">
      <alignment horizontal="center" vertical="center"/>
      <protection locked="0"/>
    </xf>
    <xf numFmtId="0" fontId="75" fillId="7" borderId="12" xfId="0" applyFont="1" applyFill="1" applyBorder="1" applyAlignment="1" applyProtection="1">
      <alignment horizontal="center" vertical="center"/>
      <protection locked="0"/>
    </xf>
    <xf numFmtId="0" fontId="75" fillId="7" borderId="46" xfId="0" applyFont="1" applyFill="1" applyBorder="1" applyAlignment="1" applyProtection="1">
      <alignment horizontal="center" vertical="center"/>
      <protection locked="0"/>
    </xf>
    <xf numFmtId="0" fontId="7" fillId="7" borderId="4" xfId="0" applyFont="1" applyFill="1" applyBorder="1" applyAlignment="1" applyProtection="1">
      <alignment horizontal="center" vertical="center"/>
    </xf>
    <xf numFmtId="0" fontId="73" fillId="7" borderId="4" xfId="0" applyFont="1" applyFill="1" applyBorder="1" applyAlignment="1" applyProtection="1">
      <alignment horizontal="center" vertical="center"/>
    </xf>
    <xf numFmtId="0" fontId="73" fillId="7" borderId="47" xfId="0" applyFont="1" applyFill="1" applyBorder="1" applyAlignment="1" applyProtection="1">
      <alignment horizontal="center" vertical="center"/>
    </xf>
    <xf numFmtId="0" fontId="7" fillId="7" borderId="0" xfId="0" applyFont="1" applyFill="1" applyBorder="1" applyAlignment="1" applyProtection="1">
      <alignment horizontal="center" vertical="center"/>
    </xf>
    <xf numFmtId="0" fontId="73" fillId="7" borderId="0" xfId="0" applyFont="1" applyFill="1" applyBorder="1" applyAlignment="1" applyProtection="1">
      <alignment horizontal="center" vertical="center"/>
    </xf>
    <xf numFmtId="0" fontId="73" fillId="7" borderId="24" xfId="0" applyFont="1" applyFill="1" applyBorder="1" applyAlignment="1" applyProtection="1">
      <alignment horizontal="center" vertical="center"/>
    </xf>
    <xf numFmtId="0" fontId="73" fillId="7" borderId="2" xfId="0" applyFont="1" applyFill="1" applyBorder="1" applyAlignment="1" applyProtection="1">
      <alignment horizontal="center" vertical="center"/>
    </xf>
    <xf numFmtId="0" fontId="73" fillId="7" borderId="46" xfId="0" applyFont="1" applyFill="1" applyBorder="1" applyAlignment="1" applyProtection="1">
      <alignment horizontal="center" vertical="center"/>
    </xf>
    <xf numFmtId="0" fontId="0" fillId="0" borderId="5" xfId="0" applyFill="1" applyBorder="1" applyAlignment="1" applyProtection="1">
      <alignment horizontal="center" vertical="center" wrapText="1"/>
    </xf>
    <xf numFmtId="0" fontId="0" fillId="0" borderId="5" xfId="0" applyFill="1" applyBorder="1" applyAlignment="1" applyProtection="1">
      <alignment horizontal="center" vertical="center"/>
    </xf>
    <xf numFmtId="0" fontId="71" fillId="5" borderId="10" xfId="0" applyFont="1" applyFill="1" applyBorder="1" applyAlignment="1" applyProtection="1">
      <alignment horizontal="center" vertical="center" wrapText="1"/>
      <protection locked="0"/>
    </xf>
    <xf numFmtId="0" fontId="71" fillId="5" borderId="4" xfId="0" applyFont="1" applyFill="1" applyBorder="1" applyAlignment="1" applyProtection="1">
      <alignment horizontal="center" vertical="center" wrapText="1"/>
      <protection locked="0"/>
    </xf>
    <xf numFmtId="0" fontId="71" fillId="5" borderId="47" xfId="0" applyFont="1" applyFill="1" applyBorder="1" applyAlignment="1" applyProtection="1">
      <alignment horizontal="center" vertical="center" wrapText="1"/>
      <protection locked="0"/>
    </xf>
    <xf numFmtId="0" fontId="71" fillId="5" borderId="11" xfId="0" applyFont="1" applyFill="1" applyBorder="1" applyAlignment="1" applyProtection="1">
      <alignment horizontal="center" vertical="center" wrapText="1"/>
      <protection locked="0"/>
    </xf>
    <xf numFmtId="0" fontId="71" fillId="5" borderId="0" xfId="0" applyFont="1" applyFill="1" applyBorder="1" applyAlignment="1" applyProtection="1">
      <alignment horizontal="center" vertical="center" wrapText="1"/>
      <protection locked="0"/>
    </xf>
    <xf numFmtId="0" fontId="71" fillId="5" borderId="24" xfId="0" applyFont="1" applyFill="1" applyBorder="1" applyAlignment="1" applyProtection="1">
      <alignment horizontal="center" vertical="center" wrapText="1"/>
      <protection locked="0"/>
    </xf>
    <xf numFmtId="0" fontId="71" fillId="5" borderId="12" xfId="0" applyFont="1" applyFill="1" applyBorder="1" applyAlignment="1" applyProtection="1">
      <alignment horizontal="center" vertical="center" wrapText="1"/>
      <protection locked="0"/>
    </xf>
    <xf numFmtId="0" fontId="71" fillId="5" borderId="2" xfId="0" applyFont="1" applyFill="1" applyBorder="1" applyAlignment="1" applyProtection="1">
      <alignment horizontal="center" vertical="center" wrapText="1"/>
      <protection locked="0"/>
    </xf>
    <xf numFmtId="0" fontId="71" fillId="5" borderId="46" xfId="0" applyFont="1" applyFill="1" applyBorder="1" applyAlignment="1" applyProtection="1">
      <alignment horizontal="center" vertical="center" wrapText="1"/>
      <protection locked="0"/>
    </xf>
    <xf numFmtId="0" fontId="0" fillId="0" borderId="66" xfId="0" applyFill="1" applyBorder="1" applyAlignment="1" applyProtection="1">
      <alignment horizontal="center" vertical="center" wrapText="1"/>
    </xf>
    <xf numFmtId="0" fontId="0" fillId="0" borderId="66" xfId="0" applyFill="1" applyBorder="1" applyAlignment="1" applyProtection="1">
      <alignment horizontal="center" vertical="center"/>
    </xf>
    <xf numFmtId="0" fontId="71" fillId="5" borderId="66" xfId="0" applyFont="1" applyFill="1" applyBorder="1" applyAlignment="1" applyProtection="1">
      <alignment horizontal="center" vertical="center" wrapText="1"/>
      <protection locked="0"/>
    </xf>
    <xf numFmtId="49" fontId="71" fillId="5" borderId="66" xfId="0" applyNumberFormat="1" applyFont="1" applyFill="1" applyBorder="1" applyAlignment="1" applyProtection="1">
      <alignment horizontal="center" vertical="center" wrapText="1"/>
      <protection locked="0"/>
    </xf>
    <xf numFmtId="0" fontId="52" fillId="0" borderId="0" xfId="0" applyFont="1" applyFill="1" applyAlignment="1" applyProtection="1">
      <alignment horizontal="center" vertical="center"/>
      <protection locked="0"/>
    </xf>
    <xf numFmtId="176" fontId="0" fillId="5" borderId="64" xfId="0" applyNumberFormat="1" applyFont="1" applyFill="1" applyBorder="1" applyAlignment="1" applyProtection="1">
      <alignment horizontal="center" vertical="center"/>
    </xf>
    <xf numFmtId="176" fontId="0" fillId="5" borderId="0" xfId="0" applyNumberFormat="1" applyFont="1" applyFill="1" applyBorder="1" applyAlignment="1" applyProtection="1">
      <alignment horizontal="center" vertical="center"/>
    </xf>
    <xf numFmtId="176" fontId="0" fillId="5" borderId="65" xfId="0" applyNumberFormat="1" applyFont="1" applyFill="1" applyBorder="1" applyAlignment="1" applyProtection="1">
      <alignment horizontal="center" vertical="center"/>
    </xf>
    <xf numFmtId="178" fontId="70" fillId="5" borderId="64" xfId="0" applyNumberFormat="1" applyFont="1" applyFill="1" applyBorder="1" applyAlignment="1" applyProtection="1">
      <alignment horizontal="center" vertical="center"/>
      <protection locked="0"/>
    </xf>
    <xf numFmtId="178" fontId="70" fillId="5" borderId="0" xfId="0" applyNumberFormat="1" applyFont="1" applyFill="1" applyBorder="1" applyAlignment="1" applyProtection="1">
      <alignment horizontal="center" vertical="center"/>
      <protection locked="0"/>
    </xf>
    <xf numFmtId="178" fontId="70" fillId="5" borderId="65" xfId="0" applyNumberFormat="1" applyFont="1" applyFill="1" applyBorder="1" applyAlignment="1" applyProtection="1">
      <alignment horizontal="center" vertical="center"/>
      <protection locked="0"/>
    </xf>
    <xf numFmtId="176" fontId="0" fillId="5" borderId="59" xfId="0" applyNumberFormat="1" applyFont="1" applyFill="1" applyBorder="1" applyAlignment="1" applyProtection="1">
      <alignment horizontal="center" vertical="center"/>
    </xf>
    <xf numFmtId="176" fontId="0" fillId="5" borderId="61" xfId="0" applyNumberFormat="1" applyFont="1" applyFill="1" applyBorder="1" applyAlignment="1" applyProtection="1">
      <alignment horizontal="center" vertical="center"/>
    </xf>
    <xf numFmtId="176" fontId="0" fillId="5" borderId="63" xfId="0" applyNumberFormat="1" applyFont="1" applyFill="1" applyBorder="1" applyAlignment="1" applyProtection="1">
      <alignment horizontal="center" vertical="center"/>
    </xf>
    <xf numFmtId="0" fontId="0" fillId="0" borderId="10" xfId="0" applyFont="1" applyFill="1" applyBorder="1" applyAlignment="1" applyProtection="1">
      <alignment horizontal="center" vertical="center" wrapText="1"/>
    </xf>
    <xf numFmtId="0" fontId="0" fillId="0" borderId="47" xfId="0" applyFont="1" applyFill="1" applyBorder="1" applyAlignment="1" applyProtection="1">
      <alignment horizontal="center" vertical="center" wrapText="1"/>
    </xf>
    <xf numFmtId="0" fontId="0" fillId="0" borderId="11" xfId="0" applyFont="1" applyFill="1" applyBorder="1" applyAlignment="1" applyProtection="1">
      <alignment horizontal="center" vertical="center" wrapText="1"/>
    </xf>
    <xf numFmtId="0" fontId="0" fillId="0" borderId="24" xfId="0" applyFont="1" applyFill="1" applyBorder="1" applyAlignment="1" applyProtection="1">
      <alignment horizontal="center" vertical="center" wrapText="1"/>
    </xf>
    <xf numFmtId="0" fontId="0" fillId="0" borderId="12" xfId="0" applyFont="1" applyFill="1" applyBorder="1" applyAlignment="1" applyProtection="1">
      <alignment horizontal="center" vertical="center" wrapText="1"/>
    </xf>
    <xf numFmtId="0" fontId="0" fillId="0" borderId="46" xfId="0" applyFont="1" applyFill="1" applyBorder="1" applyAlignment="1" applyProtection="1">
      <alignment horizontal="center" vertical="center" wrapText="1"/>
    </xf>
    <xf numFmtId="176" fontId="0" fillId="5" borderId="58" xfId="0" applyNumberFormat="1" applyFont="1" applyFill="1" applyBorder="1" applyAlignment="1" applyProtection="1">
      <alignment horizontal="center" vertical="center"/>
    </xf>
    <xf numFmtId="176" fontId="0" fillId="5" borderId="60" xfId="0" applyNumberFormat="1" applyFont="1" applyFill="1" applyBorder="1" applyAlignment="1" applyProtection="1">
      <alignment horizontal="center" vertical="center"/>
    </xf>
    <xf numFmtId="176" fontId="0" fillId="5" borderId="62" xfId="0" applyNumberFormat="1" applyFont="1" applyFill="1" applyBorder="1" applyAlignment="1" applyProtection="1">
      <alignment horizontal="center" vertical="center"/>
    </xf>
    <xf numFmtId="0" fontId="0" fillId="10" borderId="6" xfId="0" applyFill="1" applyBorder="1" applyAlignment="1" applyProtection="1">
      <alignment horizontal="center" vertical="center"/>
      <protection locked="0"/>
    </xf>
    <xf numFmtId="0" fontId="0" fillId="10" borderId="9" xfId="0" applyFill="1" applyBorder="1" applyAlignment="1" applyProtection="1">
      <alignment horizontal="center" vertical="center"/>
      <protection locked="0"/>
    </xf>
    <xf numFmtId="0" fontId="0" fillId="10" borderId="7" xfId="0" applyFill="1" applyBorder="1" applyAlignment="1" applyProtection="1">
      <alignment horizontal="center" vertical="center"/>
      <protection locked="0"/>
    </xf>
    <xf numFmtId="0" fontId="0" fillId="0" borderId="5" xfId="0" applyFont="1" applyFill="1" applyBorder="1" applyAlignment="1" applyProtection="1">
      <alignment horizontal="distributed" vertical="center" indent="1"/>
    </xf>
    <xf numFmtId="0" fontId="80" fillId="7" borderId="10" xfId="0" applyFont="1" applyFill="1" applyBorder="1" applyAlignment="1" applyProtection="1">
      <alignment horizontal="center" vertical="center"/>
      <protection locked="0"/>
    </xf>
    <xf numFmtId="0" fontId="80" fillId="7" borderId="4" xfId="0" applyFont="1" applyFill="1" applyBorder="1" applyAlignment="1" applyProtection="1">
      <alignment horizontal="center" vertical="center"/>
      <protection locked="0"/>
    </xf>
    <xf numFmtId="0" fontId="80" fillId="7" borderId="47" xfId="0" applyFont="1" applyFill="1" applyBorder="1" applyAlignment="1" applyProtection="1">
      <alignment horizontal="center" vertical="center"/>
      <protection locked="0"/>
    </xf>
    <xf numFmtId="0" fontId="80" fillId="7" borderId="12" xfId="0" applyFont="1" applyFill="1" applyBorder="1" applyAlignment="1" applyProtection="1">
      <alignment horizontal="center" vertical="center"/>
      <protection locked="0"/>
    </xf>
    <xf numFmtId="0" fontId="80" fillId="7" borderId="2" xfId="0" applyFont="1" applyFill="1" applyBorder="1" applyAlignment="1" applyProtection="1">
      <alignment horizontal="center" vertical="center"/>
      <protection locked="0"/>
    </xf>
    <xf numFmtId="0" fontId="80" fillId="7" borderId="46" xfId="0" applyFont="1" applyFill="1" applyBorder="1" applyAlignment="1" applyProtection="1">
      <alignment horizontal="center" vertical="center"/>
      <protection locked="0"/>
    </xf>
    <xf numFmtId="0" fontId="26" fillId="0" borderId="38" xfId="0" applyFont="1" applyFill="1" applyBorder="1" applyAlignment="1" applyProtection="1">
      <alignment horizontal="center" vertical="center" shrinkToFit="1"/>
    </xf>
    <xf numFmtId="0" fontId="26" fillId="0" borderId="39" xfId="0" applyFont="1" applyFill="1" applyBorder="1" applyAlignment="1" applyProtection="1">
      <alignment horizontal="center" vertical="center" shrinkToFit="1"/>
    </xf>
    <xf numFmtId="0" fontId="26" fillId="0" borderId="40" xfId="0" applyFont="1" applyFill="1" applyBorder="1" applyAlignment="1" applyProtection="1">
      <alignment horizontal="center" vertical="center" shrinkToFit="1"/>
    </xf>
    <xf numFmtId="0" fontId="26" fillId="0" borderId="41" xfId="0" applyFont="1" applyFill="1" applyBorder="1" applyAlignment="1" applyProtection="1">
      <alignment horizontal="center" vertical="center" shrinkToFit="1"/>
    </xf>
    <xf numFmtId="0" fontId="26" fillId="0" borderId="0" xfId="0" applyFont="1" applyFill="1" applyBorder="1" applyAlignment="1" applyProtection="1">
      <alignment horizontal="center" vertical="center" shrinkToFit="1"/>
    </xf>
    <xf numFmtId="0" fontId="26" fillId="0" borderId="37" xfId="0" applyFont="1" applyFill="1" applyBorder="1" applyAlignment="1" applyProtection="1">
      <alignment horizontal="center" vertical="center" shrinkToFit="1"/>
    </xf>
    <xf numFmtId="0" fontId="26" fillId="0" borderId="42" xfId="0" applyFont="1" applyFill="1" applyBorder="1" applyAlignment="1" applyProtection="1">
      <alignment horizontal="center" vertical="center" shrinkToFit="1"/>
    </xf>
    <xf numFmtId="0" fontId="26" fillId="0" borderId="43" xfId="0" applyFont="1" applyFill="1" applyBorder="1" applyAlignment="1" applyProtection="1">
      <alignment horizontal="center" vertical="center" shrinkToFit="1"/>
    </xf>
    <xf numFmtId="0" fontId="26" fillId="0" borderId="44" xfId="0" applyFont="1" applyFill="1" applyBorder="1" applyAlignment="1" applyProtection="1">
      <alignment horizontal="center" vertical="center" shrinkToFit="1"/>
    </xf>
    <xf numFmtId="0" fontId="19" fillId="0" borderId="0" xfId="0" applyFont="1" applyFill="1" applyAlignment="1" applyProtection="1">
      <alignment horizontal="center" vertical="center"/>
    </xf>
    <xf numFmtId="0" fontId="69" fillId="0" borderId="58" xfId="0" applyFont="1" applyFill="1" applyBorder="1" applyAlignment="1" applyProtection="1">
      <alignment horizontal="center" vertical="center" shrinkToFit="1"/>
    </xf>
    <xf numFmtId="0" fontId="69" fillId="0" borderId="64" xfId="0" applyFont="1" applyFill="1" applyBorder="1" applyAlignment="1" applyProtection="1">
      <alignment horizontal="center" vertical="center" shrinkToFit="1"/>
    </xf>
    <xf numFmtId="0" fontId="69" fillId="0" borderId="59" xfId="0" applyFont="1" applyFill="1" applyBorder="1" applyAlignment="1" applyProtection="1">
      <alignment horizontal="center" vertical="center" shrinkToFit="1"/>
    </xf>
    <xf numFmtId="0" fontId="69" fillId="0" borderId="60" xfId="0" applyFont="1" applyFill="1" applyBorder="1" applyAlignment="1" applyProtection="1">
      <alignment horizontal="center" vertical="center" shrinkToFit="1"/>
    </xf>
    <xf numFmtId="0" fontId="69" fillId="0" borderId="0" xfId="0" applyFont="1" applyFill="1" applyBorder="1" applyAlignment="1" applyProtection="1">
      <alignment horizontal="center" vertical="center" shrinkToFit="1"/>
    </xf>
    <xf numFmtId="0" fontId="69" fillId="0" borderId="61" xfId="0" applyFont="1" applyFill="1" applyBorder="1" applyAlignment="1" applyProtection="1">
      <alignment horizontal="center" vertical="center" shrinkToFit="1"/>
    </xf>
    <xf numFmtId="0" fontId="69" fillId="0" borderId="62" xfId="0" applyFont="1" applyFill="1" applyBorder="1" applyAlignment="1" applyProtection="1">
      <alignment horizontal="center" vertical="center" shrinkToFit="1"/>
    </xf>
    <xf numFmtId="0" fontId="69" fillId="0" borderId="65" xfId="0" applyFont="1" applyFill="1" applyBorder="1" applyAlignment="1" applyProtection="1">
      <alignment horizontal="center" vertical="center" shrinkToFit="1"/>
    </xf>
    <xf numFmtId="0" fontId="69" fillId="0" borderId="63" xfId="0" applyFont="1" applyFill="1" applyBorder="1" applyAlignment="1" applyProtection="1">
      <alignment horizontal="center" vertical="center" shrinkToFit="1"/>
    </xf>
    <xf numFmtId="0" fontId="147" fillId="0" borderId="0" xfId="0" applyFont="1" applyFill="1" applyAlignment="1" applyProtection="1">
      <alignment horizontal="left" vertical="center" wrapText="1"/>
    </xf>
    <xf numFmtId="0" fontId="147" fillId="0" borderId="0" xfId="0" applyFont="1" applyFill="1" applyAlignment="1" applyProtection="1">
      <alignment horizontal="left" vertical="center"/>
    </xf>
    <xf numFmtId="0" fontId="0" fillId="0" borderId="0" xfId="0" applyAlignment="1">
      <alignment horizontal="left" vertical="center"/>
    </xf>
    <xf numFmtId="0" fontId="152" fillId="0" borderId="0" xfId="0" applyFont="1" applyFill="1" applyAlignment="1" applyProtection="1">
      <alignment vertical="center" wrapText="1"/>
    </xf>
    <xf numFmtId="0" fontId="120" fillId="9" borderId="0" xfId="0" applyFont="1" applyFill="1" applyAlignment="1" applyProtection="1">
      <alignment horizontal="center" vertical="center"/>
    </xf>
    <xf numFmtId="0" fontId="82" fillId="0" borderId="0" xfId="0" applyFont="1" applyFill="1" applyAlignment="1" applyProtection="1">
      <alignment horizontal="center" vertical="center"/>
    </xf>
    <xf numFmtId="0" fontId="53" fillId="0" borderId="5" xfId="0" applyFont="1" applyFill="1" applyBorder="1" applyAlignment="1" applyProtection="1">
      <alignment horizontal="center" vertical="center"/>
    </xf>
    <xf numFmtId="0" fontId="83" fillId="7" borderId="10" xfId="0" applyFont="1" applyFill="1" applyBorder="1" applyAlignment="1" applyProtection="1">
      <alignment horizontal="center" vertical="center"/>
      <protection locked="0"/>
    </xf>
    <xf numFmtId="0" fontId="83" fillId="7" borderId="4" xfId="0" applyFont="1" applyFill="1" applyBorder="1" applyAlignment="1" applyProtection="1">
      <alignment horizontal="center" vertical="center"/>
      <protection locked="0"/>
    </xf>
    <xf numFmtId="0" fontId="83" fillId="7" borderId="12" xfId="0" applyFont="1" applyFill="1" applyBorder="1" applyAlignment="1" applyProtection="1">
      <alignment horizontal="center" vertical="center"/>
      <protection locked="0"/>
    </xf>
    <xf numFmtId="0" fontId="83" fillId="7" borderId="2" xfId="0" applyFont="1" applyFill="1" applyBorder="1" applyAlignment="1" applyProtection="1">
      <alignment horizontal="center" vertical="center"/>
      <protection locked="0"/>
    </xf>
    <xf numFmtId="0" fontId="52" fillId="7" borderId="4" xfId="0" applyFont="1" applyFill="1" applyBorder="1" applyAlignment="1" applyProtection="1">
      <alignment horizontal="left" vertical="center"/>
    </xf>
    <xf numFmtId="0" fontId="52" fillId="7" borderId="47" xfId="0" applyFont="1" applyFill="1" applyBorder="1" applyAlignment="1" applyProtection="1">
      <alignment horizontal="left" vertical="center"/>
    </xf>
    <xf numFmtId="0" fontId="52" fillId="7" borderId="2" xfId="0" applyFont="1" applyFill="1" applyBorder="1" applyAlignment="1" applyProtection="1">
      <alignment horizontal="left" vertical="center"/>
    </xf>
    <xf numFmtId="0" fontId="52" fillId="7" borderId="46" xfId="0" applyFont="1" applyFill="1" applyBorder="1" applyAlignment="1" applyProtection="1">
      <alignment horizontal="left" vertical="center"/>
    </xf>
    <xf numFmtId="0" fontId="53" fillId="0" borderId="10" xfId="0" applyFont="1" applyFill="1" applyBorder="1" applyAlignment="1" applyProtection="1">
      <alignment horizontal="distributed" vertical="center" wrapText="1" indent="1"/>
    </xf>
    <xf numFmtId="0" fontId="53" fillId="0" borderId="4" xfId="0" applyFont="1" applyFill="1" applyBorder="1" applyAlignment="1" applyProtection="1">
      <alignment horizontal="distributed" vertical="center" wrapText="1" indent="1"/>
    </xf>
    <xf numFmtId="0" fontId="53" fillId="0" borderId="47" xfId="0" applyFont="1" applyFill="1" applyBorder="1" applyAlignment="1" applyProtection="1">
      <alignment horizontal="distributed" vertical="center" wrapText="1" indent="1"/>
    </xf>
    <xf numFmtId="0" fontId="53" fillId="0" borderId="11" xfId="0" applyFont="1" applyFill="1" applyBorder="1" applyAlignment="1" applyProtection="1">
      <alignment horizontal="distributed" vertical="center" wrapText="1" indent="1"/>
    </xf>
    <xf numFmtId="0" fontId="53" fillId="0" borderId="0" xfId="0" applyFont="1" applyFill="1" applyBorder="1" applyAlignment="1" applyProtection="1">
      <alignment horizontal="distributed" vertical="center" wrapText="1" indent="1"/>
    </xf>
    <xf numFmtId="0" fontId="53" fillId="0" borderId="24" xfId="0" applyFont="1" applyFill="1" applyBorder="1" applyAlignment="1" applyProtection="1">
      <alignment horizontal="distributed" vertical="center" wrapText="1" indent="1"/>
    </xf>
    <xf numFmtId="0" fontId="53" fillId="0" borderId="12" xfId="0" applyFont="1" applyFill="1" applyBorder="1" applyAlignment="1" applyProtection="1">
      <alignment horizontal="distributed" vertical="center" wrapText="1" indent="1"/>
    </xf>
    <xf numFmtId="0" fontId="53" fillId="0" borderId="2" xfId="0" applyFont="1" applyFill="1" applyBorder="1" applyAlignment="1" applyProtection="1">
      <alignment horizontal="distributed" vertical="center" wrapText="1" indent="1"/>
    </xf>
    <xf numFmtId="0" fontId="53" fillId="0" borderId="46" xfId="0" applyFont="1" applyFill="1" applyBorder="1" applyAlignment="1" applyProtection="1">
      <alignment horizontal="distributed" vertical="center" wrapText="1" indent="1"/>
    </xf>
    <xf numFmtId="0" fontId="35" fillId="7" borderId="10" xfId="0" applyFont="1" applyFill="1" applyBorder="1" applyAlignment="1" applyProtection="1">
      <alignment horizontal="center" vertical="center" wrapText="1"/>
      <protection locked="0"/>
    </xf>
    <xf numFmtId="0" fontId="35" fillId="7" borderId="4" xfId="0" applyFont="1" applyFill="1" applyBorder="1" applyAlignment="1" applyProtection="1">
      <alignment horizontal="center" vertical="center" wrapText="1"/>
      <protection locked="0"/>
    </xf>
    <xf numFmtId="0" fontId="35" fillId="7" borderId="47" xfId="0" applyFont="1" applyFill="1" applyBorder="1" applyAlignment="1" applyProtection="1">
      <alignment horizontal="center" vertical="center" wrapText="1"/>
      <protection locked="0"/>
    </xf>
    <xf numFmtId="0" fontId="35" fillId="7" borderId="12" xfId="0" applyFont="1" applyFill="1" applyBorder="1" applyAlignment="1" applyProtection="1">
      <alignment horizontal="center" vertical="center" wrapText="1"/>
      <protection locked="0"/>
    </xf>
    <xf numFmtId="0" fontId="35" fillId="7" borderId="2" xfId="0" applyFont="1" applyFill="1" applyBorder="1" applyAlignment="1" applyProtection="1">
      <alignment horizontal="center" vertical="center" wrapText="1"/>
      <protection locked="0"/>
    </xf>
    <xf numFmtId="0" fontId="35" fillId="7" borderId="46" xfId="0" applyFont="1" applyFill="1" applyBorder="1" applyAlignment="1" applyProtection="1">
      <alignment horizontal="center" vertical="center" wrapText="1"/>
      <protection locked="0"/>
    </xf>
    <xf numFmtId="0" fontId="10" fillId="7" borderId="5" xfId="0" applyFont="1" applyFill="1" applyBorder="1" applyAlignment="1" applyProtection="1">
      <alignment horizontal="center" vertical="center"/>
    </xf>
    <xf numFmtId="0" fontId="31" fillId="0" borderId="0" xfId="0" applyFont="1" applyFill="1" applyAlignment="1" applyProtection="1">
      <alignment horizontal="left" vertical="center" wrapText="1"/>
    </xf>
    <xf numFmtId="0" fontId="38" fillId="0" borderId="2" xfId="0" applyFont="1" applyFill="1" applyBorder="1" applyAlignment="1" applyProtection="1">
      <alignment horizontal="left" vertical="center"/>
    </xf>
    <xf numFmtId="0" fontId="0" fillId="0" borderId="2" xfId="0" applyBorder="1" applyAlignment="1">
      <alignment vertical="center"/>
    </xf>
    <xf numFmtId="0" fontId="62" fillId="0" borderId="6" xfId="0" applyFont="1" applyFill="1" applyBorder="1" applyAlignment="1" applyProtection="1">
      <alignment horizontal="center" vertical="center"/>
    </xf>
    <xf numFmtId="0" fontId="62" fillId="0" borderId="9" xfId="0" applyFont="1" applyFill="1" applyBorder="1" applyAlignment="1" applyProtection="1">
      <alignment horizontal="center" vertical="center"/>
    </xf>
    <xf numFmtId="0" fontId="62" fillId="0" borderId="7" xfId="0" applyFont="1" applyFill="1" applyBorder="1" applyAlignment="1" applyProtection="1">
      <alignment horizontal="center" vertical="center"/>
    </xf>
    <xf numFmtId="0" fontId="17" fillId="0" borderId="6" xfId="0" applyFont="1" applyFill="1" applyBorder="1" applyAlignment="1" applyProtection="1">
      <alignment horizontal="center" vertical="center" wrapText="1"/>
    </xf>
    <xf numFmtId="0" fontId="62" fillId="0" borderId="7" xfId="0" applyFont="1" applyFill="1" applyBorder="1" applyAlignment="1" applyProtection="1">
      <alignment horizontal="center" vertical="center" wrapText="1"/>
    </xf>
    <xf numFmtId="0" fontId="62" fillId="0" borderId="6" xfId="0" applyFont="1" applyFill="1" applyBorder="1" applyAlignment="1" applyProtection="1">
      <alignment horizontal="center" vertical="center" wrapText="1"/>
    </xf>
    <xf numFmtId="0" fontId="62" fillId="0" borderId="9" xfId="0" applyFont="1" applyFill="1" applyBorder="1" applyAlignment="1" applyProtection="1">
      <alignment horizontal="center" vertical="center" wrapText="1"/>
    </xf>
    <xf numFmtId="56" fontId="63" fillId="5" borderId="6" xfId="0" applyNumberFormat="1" applyFont="1" applyFill="1" applyBorder="1" applyAlignment="1" applyProtection="1">
      <alignment horizontal="center" vertical="center"/>
      <protection locked="0"/>
    </xf>
    <xf numFmtId="56" fontId="63" fillId="5" borderId="9" xfId="0" applyNumberFormat="1" applyFont="1" applyFill="1" applyBorder="1" applyAlignment="1" applyProtection="1">
      <alignment horizontal="center" vertical="center"/>
      <protection locked="0"/>
    </xf>
    <xf numFmtId="56" fontId="63" fillId="5" borderId="7" xfId="0" applyNumberFormat="1" applyFont="1" applyFill="1" applyBorder="1" applyAlignment="1" applyProtection="1">
      <alignment horizontal="center" vertical="center"/>
      <protection locked="0"/>
    </xf>
    <xf numFmtId="0" fontId="63" fillId="5" borderId="6" xfId="0" applyFont="1" applyFill="1" applyBorder="1" applyAlignment="1" applyProtection="1">
      <alignment horizontal="center" vertical="center" wrapText="1"/>
      <protection locked="0"/>
    </xf>
    <xf numFmtId="0" fontId="63" fillId="5" borderId="9" xfId="0" applyFont="1" applyFill="1" applyBorder="1" applyAlignment="1" applyProtection="1">
      <alignment horizontal="center" vertical="center" wrapText="1"/>
      <protection locked="0"/>
    </xf>
    <xf numFmtId="0" fontId="63" fillId="5" borderId="7" xfId="0" applyFont="1" applyFill="1" applyBorder="1" applyAlignment="1" applyProtection="1">
      <alignment horizontal="center" vertical="center" wrapText="1"/>
      <protection locked="0"/>
    </xf>
    <xf numFmtId="177" fontId="63" fillId="5" borderId="6" xfId="0" applyNumberFormat="1" applyFont="1" applyFill="1" applyBorder="1" applyAlignment="1" applyProtection="1">
      <alignment horizontal="center" vertical="center" shrinkToFit="1"/>
      <protection locked="0"/>
    </xf>
    <xf numFmtId="177" fontId="63" fillId="5" borderId="9" xfId="0" applyNumberFormat="1" applyFont="1" applyFill="1" applyBorder="1" applyAlignment="1" applyProtection="1">
      <alignment horizontal="center" vertical="center" shrinkToFit="1"/>
      <protection locked="0"/>
    </xf>
    <xf numFmtId="177" fontId="63" fillId="5" borderId="7" xfId="0" applyNumberFormat="1" applyFont="1" applyFill="1" applyBorder="1" applyAlignment="1" applyProtection="1">
      <alignment horizontal="center" vertical="center" shrinkToFit="1"/>
      <protection locked="0"/>
    </xf>
    <xf numFmtId="0" fontId="63" fillId="5" borderId="6" xfId="0" applyFont="1" applyFill="1" applyBorder="1" applyAlignment="1" applyProtection="1">
      <alignment horizontal="center" vertical="center"/>
      <protection locked="0"/>
    </xf>
    <xf numFmtId="0" fontId="63" fillId="5" borderId="9" xfId="0" applyFont="1" applyFill="1" applyBorder="1" applyAlignment="1" applyProtection="1">
      <alignment horizontal="center" vertical="center"/>
      <protection locked="0"/>
    </xf>
    <xf numFmtId="0" fontId="63" fillId="5" borderId="7" xfId="0" applyFont="1" applyFill="1" applyBorder="1" applyAlignment="1" applyProtection="1">
      <alignment horizontal="center" vertical="center"/>
      <protection locked="0"/>
    </xf>
    <xf numFmtId="0" fontId="16" fillId="0" borderId="0" xfId="0" applyFont="1" applyFill="1" applyAlignment="1" applyProtection="1">
      <alignment horizontal="center" vertical="center"/>
      <protection locked="0"/>
    </xf>
    <xf numFmtId="0" fontId="153" fillId="0" borderId="0" xfId="0" applyFont="1" applyFill="1" applyAlignment="1" applyProtection="1">
      <alignment horizontal="center" vertical="center" shrinkToFit="1"/>
    </xf>
    <xf numFmtId="0" fontId="18" fillId="0" borderId="6" xfId="0" applyFont="1" applyFill="1" applyBorder="1" applyAlignment="1" applyProtection="1">
      <alignment horizontal="center" vertical="center" wrapText="1"/>
    </xf>
    <xf numFmtId="0" fontId="18" fillId="0" borderId="9" xfId="0" applyFont="1" applyFill="1" applyBorder="1" applyAlignment="1" applyProtection="1">
      <alignment horizontal="center" vertical="center" wrapText="1"/>
    </xf>
    <xf numFmtId="0" fontId="18" fillId="0" borderId="7" xfId="0" applyFont="1" applyFill="1" applyBorder="1" applyAlignment="1" applyProtection="1">
      <alignment horizontal="center" vertical="center" wrapText="1"/>
    </xf>
    <xf numFmtId="0" fontId="19" fillId="0" borderId="6" xfId="0" applyFont="1" applyFill="1" applyBorder="1" applyAlignment="1" applyProtection="1">
      <alignment horizontal="center" vertical="center" shrinkToFit="1"/>
    </xf>
    <xf numFmtId="0" fontId="19" fillId="0" borderId="7" xfId="0" applyFont="1" applyFill="1" applyBorder="1" applyAlignment="1" applyProtection="1">
      <alignment horizontal="center" vertical="center" shrinkToFit="1"/>
    </xf>
    <xf numFmtId="0" fontId="0" fillId="0" borderId="6" xfId="0" applyBorder="1" applyAlignment="1">
      <alignment horizontal="center" vertical="center"/>
    </xf>
    <xf numFmtId="0" fontId="0" fillId="0" borderId="9" xfId="0" applyBorder="1" applyAlignment="1">
      <alignment horizontal="center" vertical="center"/>
    </xf>
    <xf numFmtId="0" fontId="0" fillId="0" borderId="7" xfId="0" applyBorder="1" applyAlignment="1">
      <alignment horizontal="center" vertical="center"/>
    </xf>
    <xf numFmtId="0" fontId="76" fillId="0" borderId="6" xfId="0" applyFont="1" applyFill="1" applyBorder="1" applyAlignment="1" applyProtection="1">
      <alignment horizontal="center" vertical="center"/>
    </xf>
    <xf numFmtId="0" fontId="76" fillId="0" borderId="9" xfId="0" applyFont="1" applyFill="1" applyBorder="1" applyAlignment="1" applyProtection="1">
      <alignment horizontal="center" vertical="center"/>
    </xf>
    <xf numFmtId="0" fontId="76" fillId="0" borderId="7" xfId="0" applyFont="1" applyFill="1" applyBorder="1" applyAlignment="1" applyProtection="1">
      <alignment horizontal="center" vertical="center"/>
    </xf>
    <xf numFmtId="0" fontId="38" fillId="0" borderId="6" xfId="0" applyFont="1" applyFill="1" applyBorder="1" applyAlignment="1" applyProtection="1">
      <alignment horizontal="center" vertical="center" shrinkToFit="1"/>
    </xf>
    <xf numFmtId="0" fontId="38" fillId="0" borderId="7" xfId="0" applyFont="1" applyFill="1" applyBorder="1" applyAlignment="1" applyProtection="1">
      <alignment horizontal="center" vertical="center" shrinkToFit="1"/>
    </xf>
    <xf numFmtId="0" fontId="51" fillId="0" borderId="6" xfId="0" applyFont="1" applyFill="1" applyBorder="1" applyAlignment="1" applyProtection="1">
      <alignment horizontal="left" vertical="center"/>
    </xf>
    <xf numFmtId="0" fontId="51" fillId="0" borderId="9" xfId="0" applyFont="1" applyFill="1" applyBorder="1" applyAlignment="1" applyProtection="1">
      <alignment horizontal="left" vertical="center"/>
    </xf>
    <xf numFmtId="0" fontId="51" fillId="0" borderId="7" xfId="0" applyFont="1" applyFill="1" applyBorder="1" applyAlignment="1" applyProtection="1">
      <alignment horizontal="left" vertical="center"/>
    </xf>
    <xf numFmtId="0" fontId="97" fillId="9" borderId="0" xfId="0" applyFont="1" applyFill="1" applyAlignment="1" applyProtection="1">
      <alignment horizontal="center" vertical="center"/>
    </xf>
    <xf numFmtId="0" fontId="25" fillId="0" borderId="5" xfId="0" applyFont="1" applyFill="1" applyBorder="1" applyAlignment="1" applyProtection="1">
      <alignment horizontal="distributed" vertical="center" indent="1"/>
    </xf>
    <xf numFmtId="0" fontId="84" fillId="0" borderId="5" xfId="0" applyFont="1" applyFill="1" applyBorder="1" applyAlignment="1" applyProtection="1">
      <alignment horizontal="distributed" vertical="center" indent="1"/>
    </xf>
    <xf numFmtId="0" fontId="81" fillId="5" borderId="10" xfId="0" applyFont="1" applyFill="1" applyBorder="1" applyAlignment="1" applyProtection="1">
      <alignment horizontal="center" vertical="center"/>
      <protection locked="0"/>
    </xf>
    <xf numFmtId="0" fontId="81" fillId="5" borderId="4" xfId="0" applyFont="1" applyFill="1" applyBorder="1" applyAlignment="1" applyProtection="1">
      <alignment horizontal="center" vertical="center"/>
      <protection locked="0"/>
    </xf>
    <xf numFmtId="0" fontId="81" fillId="5" borderId="47" xfId="0" applyFont="1" applyFill="1" applyBorder="1" applyAlignment="1" applyProtection="1">
      <alignment horizontal="center" vertical="center"/>
      <protection locked="0"/>
    </xf>
    <xf numFmtId="0" fontId="81" fillId="5" borderId="11" xfId="0" applyFont="1" applyFill="1" applyBorder="1" applyAlignment="1" applyProtection="1">
      <alignment horizontal="center" vertical="center"/>
      <protection locked="0"/>
    </xf>
    <xf numFmtId="0" fontId="81" fillId="5" borderId="0" xfId="0" applyFont="1" applyFill="1" applyBorder="1" applyAlignment="1" applyProtection="1">
      <alignment horizontal="center" vertical="center"/>
      <protection locked="0"/>
    </xf>
    <xf numFmtId="0" fontId="81" fillId="5" borderId="24" xfId="0" applyFont="1" applyFill="1" applyBorder="1" applyAlignment="1" applyProtection="1">
      <alignment horizontal="center" vertical="center"/>
      <protection locked="0"/>
    </xf>
    <xf numFmtId="0" fontId="81" fillId="5" borderId="12" xfId="0" applyFont="1" applyFill="1" applyBorder="1" applyAlignment="1" applyProtection="1">
      <alignment horizontal="center" vertical="center"/>
      <protection locked="0"/>
    </xf>
    <xf numFmtId="0" fontId="81" fillId="5" borderId="2" xfId="0" applyFont="1" applyFill="1" applyBorder="1" applyAlignment="1" applyProtection="1">
      <alignment horizontal="center" vertical="center"/>
      <protection locked="0"/>
    </xf>
    <xf numFmtId="0" fontId="81" fillId="5" borderId="46" xfId="0" applyFont="1" applyFill="1" applyBorder="1" applyAlignment="1" applyProtection="1">
      <alignment horizontal="center" vertical="center"/>
      <protection locked="0"/>
    </xf>
    <xf numFmtId="0" fontId="102" fillId="0" borderId="5" xfId="0" applyFont="1" applyFill="1" applyBorder="1" applyAlignment="1" applyProtection="1">
      <alignment horizontal="distributed" vertical="center" indent="1"/>
    </xf>
    <xf numFmtId="38" fontId="81" fillId="5" borderId="10" xfId="2" applyFont="1" applyFill="1" applyBorder="1" applyAlignment="1" applyProtection="1">
      <alignment horizontal="center" vertical="center"/>
      <protection locked="0"/>
    </xf>
    <xf numFmtId="38" fontId="81" fillId="5" borderId="4" xfId="2" applyFont="1" applyFill="1" applyBorder="1" applyAlignment="1" applyProtection="1">
      <alignment horizontal="center" vertical="center"/>
      <protection locked="0"/>
    </xf>
    <xf numFmtId="38" fontId="81" fillId="5" borderId="11" xfId="2" applyFont="1" applyFill="1" applyBorder="1" applyAlignment="1" applyProtection="1">
      <alignment horizontal="center" vertical="center"/>
      <protection locked="0"/>
    </xf>
    <xf numFmtId="38" fontId="81" fillId="5" borderId="0" xfId="2" applyFont="1" applyFill="1" applyBorder="1" applyAlignment="1" applyProtection="1">
      <alignment horizontal="center" vertical="center"/>
      <protection locked="0"/>
    </xf>
    <xf numFmtId="38" fontId="81" fillId="5" borderId="12" xfId="2" applyFont="1" applyFill="1" applyBorder="1" applyAlignment="1" applyProtection="1">
      <alignment horizontal="center" vertical="center"/>
      <protection locked="0"/>
    </xf>
    <xf numFmtId="38" fontId="81" fillId="5" borderId="2" xfId="2" applyFont="1" applyFill="1" applyBorder="1" applyAlignment="1" applyProtection="1">
      <alignment horizontal="center" vertical="center"/>
      <protection locked="0"/>
    </xf>
    <xf numFmtId="0" fontId="85" fillId="5" borderId="4" xfId="0" applyFont="1" applyFill="1" applyBorder="1" applyAlignment="1" applyProtection="1">
      <alignment horizontal="left" vertical="center"/>
    </xf>
    <xf numFmtId="0" fontId="85" fillId="5" borderId="47" xfId="0" applyFont="1" applyFill="1" applyBorder="1" applyAlignment="1" applyProtection="1">
      <alignment horizontal="left" vertical="center"/>
    </xf>
    <xf numFmtId="0" fontId="85" fillId="5" borderId="0" xfId="0" applyFont="1" applyFill="1" applyBorder="1" applyAlignment="1" applyProtection="1">
      <alignment horizontal="left" vertical="center"/>
    </xf>
    <xf numFmtId="0" fontId="85" fillId="5" borderId="24" xfId="0" applyFont="1" applyFill="1" applyBorder="1" applyAlignment="1" applyProtection="1">
      <alignment horizontal="left" vertical="center"/>
    </xf>
    <xf numFmtId="0" fontId="85" fillId="5" borderId="2" xfId="0" applyFont="1" applyFill="1" applyBorder="1" applyAlignment="1" applyProtection="1">
      <alignment horizontal="left" vertical="center"/>
    </xf>
    <xf numFmtId="0" fontId="85" fillId="5" borderId="46" xfId="0" applyFont="1" applyFill="1" applyBorder="1" applyAlignment="1" applyProtection="1">
      <alignment horizontal="left" vertical="center"/>
    </xf>
    <xf numFmtId="176" fontId="0" fillId="5" borderId="10" xfId="0" applyNumberFormat="1" applyFont="1" applyFill="1" applyBorder="1" applyAlignment="1" applyProtection="1">
      <alignment horizontal="center" vertical="center"/>
    </xf>
    <xf numFmtId="176" fontId="0" fillId="5" borderId="11" xfId="0" applyNumberFormat="1" applyFont="1" applyFill="1" applyBorder="1" applyAlignment="1" applyProtection="1">
      <alignment horizontal="center" vertical="center"/>
    </xf>
    <xf numFmtId="176" fontId="0" fillId="5" borderId="4" xfId="0" applyNumberFormat="1" applyFont="1" applyFill="1" applyBorder="1" applyAlignment="1" applyProtection="1">
      <alignment horizontal="center" vertical="center"/>
    </xf>
    <xf numFmtId="178" fontId="70" fillId="5" borderId="4" xfId="0" applyNumberFormat="1" applyFont="1" applyFill="1" applyBorder="1" applyAlignment="1" applyProtection="1">
      <alignment horizontal="center" vertical="center"/>
      <protection locked="0"/>
    </xf>
    <xf numFmtId="176" fontId="0" fillId="5" borderId="4" xfId="0" applyNumberFormat="1" applyFill="1" applyBorder="1" applyAlignment="1" applyProtection="1">
      <alignment horizontal="left" vertical="center"/>
    </xf>
    <xf numFmtId="176" fontId="0" fillId="5" borderId="47" xfId="0" applyNumberFormat="1" applyFill="1" applyBorder="1" applyAlignment="1" applyProtection="1">
      <alignment horizontal="left" vertical="center"/>
    </xf>
    <xf numFmtId="176" fontId="0" fillId="5" borderId="0" xfId="0" applyNumberFormat="1" applyFill="1" applyBorder="1" applyAlignment="1" applyProtection="1">
      <alignment horizontal="left" vertical="center"/>
    </xf>
    <xf numFmtId="176" fontId="0" fillId="5" borderId="24" xfId="0" applyNumberFormat="1" applyFill="1" applyBorder="1" applyAlignment="1" applyProtection="1">
      <alignment horizontal="left" vertical="center"/>
    </xf>
    <xf numFmtId="176" fontId="0" fillId="5" borderId="12" xfId="0" applyNumberFormat="1" applyFont="1" applyFill="1" applyBorder="1" applyAlignment="1" applyProtection="1">
      <alignment horizontal="center" vertical="center"/>
    </xf>
    <xf numFmtId="176" fontId="0" fillId="5" borderId="2" xfId="0" applyNumberFormat="1" applyFont="1" applyFill="1" applyBorder="1" applyAlignment="1" applyProtection="1">
      <alignment horizontal="center" vertical="center"/>
    </xf>
    <xf numFmtId="178" fontId="70" fillId="5" borderId="2" xfId="0" applyNumberFormat="1" applyFont="1" applyFill="1" applyBorder="1" applyAlignment="1" applyProtection="1">
      <alignment horizontal="center" vertical="center"/>
      <protection locked="0"/>
    </xf>
    <xf numFmtId="176" fontId="0" fillId="5" borderId="2" xfId="0" applyNumberFormat="1" applyFill="1" applyBorder="1" applyAlignment="1" applyProtection="1">
      <alignment horizontal="left" vertical="center"/>
    </xf>
    <xf numFmtId="176" fontId="0" fillId="5" borderId="46" xfId="0" applyNumberFormat="1" applyFill="1" applyBorder="1" applyAlignment="1" applyProtection="1">
      <alignment horizontal="left" vertical="center"/>
    </xf>
    <xf numFmtId="0" fontId="99" fillId="0" borderId="5" xfId="0" applyFont="1" applyFill="1" applyBorder="1" applyAlignment="1" applyProtection="1">
      <alignment horizontal="distributed" vertical="center" wrapText="1" indent="1"/>
    </xf>
    <xf numFmtId="0" fontId="99" fillId="0" borderId="5" xfId="0" applyFont="1" applyFill="1" applyBorder="1" applyAlignment="1" applyProtection="1">
      <alignment horizontal="distributed" vertical="center" indent="1"/>
    </xf>
    <xf numFmtId="0" fontId="77" fillId="0" borderId="10" xfId="0" applyFont="1" applyFill="1" applyBorder="1" applyAlignment="1" applyProtection="1">
      <alignment horizontal="distributed" vertical="center" wrapText="1" indent="1"/>
    </xf>
    <xf numFmtId="0" fontId="77" fillId="0" borderId="47" xfId="0" applyFont="1" applyFill="1" applyBorder="1" applyAlignment="1" applyProtection="1">
      <alignment horizontal="distributed" vertical="center" wrapText="1" indent="1"/>
    </xf>
    <xf numFmtId="0" fontId="77" fillId="0" borderId="11" xfId="0" applyFont="1" applyFill="1" applyBorder="1" applyAlignment="1" applyProtection="1">
      <alignment horizontal="distributed" vertical="center" wrapText="1" indent="1"/>
    </xf>
    <xf numFmtId="0" fontId="77" fillId="0" borderId="24" xfId="0" applyFont="1" applyFill="1" applyBorder="1" applyAlignment="1" applyProtection="1">
      <alignment horizontal="distributed" vertical="center" wrapText="1" indent="1"/>
    </xf>
    <xf numFmtId="0" fontId="81" fillId="5" borderId="10" xfId="0" applyFont="1" applyFill="1" applyBorder="1" applyAlignment="1" applyProtection="1">
      <alignment horizontal="left" vertical="center"/>
      <protection locked="0"/>
    </xf>
    <xf numFmtId="0" fontId="81" fillId="5" borderId="4" xfId="0" applyFont="1" applyFill="1" applyBorder="1" applyAlignment="1" applyProtection="1">
      <alignment horizontal="left" vertical="center"/>
      <protection locked="0"/>
    </xf>
    <xf numFmtId="0" fontId="81" fillId="5" borderId="47" xfId="0" applyFont="1" applyFill="1" applyBorder="1" applyAlignment="1" applyProtection="1">
      <alignment horizontal="left" vertical="center"/>
      <protection locked="0"/>
    </xf>
    <xf numFmtId="0" fontId="81" fillId="5" borderId="11" xfId="0" applyFont="1" applyFill="1" applyBorder="1" applyAlignment="1" applyProtection="1">
      <alignment horizontal="left" vertical="center"/>
      <protection locked="0"/>
    </xf>
    <xf numFmtId="0" fontId="81" fillId="5" borderId="0" xfId="0" applyFont="1" applyFill="1" applyBorder="1" applyAlignment="1" applyProtection="1">
      <alignment horizontal="left" vertical="center"/>
      <protection locked="0"/>
    </xf>
    <xf numFmtId="0" fontId="81" fillId="5" borderId="24" xfId="0" applyFont="1" applyFill="1" applyBorder="1" applyAlignment="1" applyProtection="1">
      <alignment horizontal="left" vertical="center"/>
      <protection locked="0"/>
    </xf>
    <xf numFmtId="0" fontId="81" fillId="5" borderId="12" xfId="0" applyFont="1" applyFill="1" applyBorder="1" applyAlignment="1" applyProtection="1">
      <alignment horizontal="left" vertical="center"/>
      <protection locked="0"/>
    </xf>
    <xf numFmtId="0" fontId="81" fillId="5" borderId="2" xfId="0" applyFont="1" applyFill="1" applyBorder="1" applyAlignment="1" applyProtection="1">
      <alignment horizontal="left" vertical="center"/>
      <protection locked="0"/>
    </xf>
    <xf numFmtId="0" fontId="81" fillId="5" borderId="46" xfId="0" applyFont="1" applyFill="1" applyBorder="1" applyAlignment="1" applyProtection="1">
      <alignment horizontal="left" vertical="center"/>
      <protection locked="0"/>
    </xf>
    <xf numFmtId="0" fontId="86" fillId="0" borderId="11" xfId="0" applyFont="1" applyFill="1" applyBorder="1" applyAlignment="1" applyProtection="1">
      <alignment horizontal="distributed" vertical="center" wrapText="1" indent="1"/>
    </xf>
    <xf numFmtId="0" fontId="86" fillId="0" borderId="24" xfId="0" applyFont="1" applyFill="1" applyBorder="1" applyAlignment="1" applyProtection="1">
      <alignment horizontal="distributed" vertical="center" indent="1"/>
    </xf>
    <xf numFmtId="0" fontId="86" fillId="0" borderId="11" xfId="0" applyFont="1" applyFill="1" applyBorder="1" applyAlignment="1" applyProtection="1">
      <alignment horizontal="distributed" vertical="center" indent="1"/>
    </xf>
    <xf numFmtId="0" fontId="86" fillId="0" borderId="12" xfId="0" applyFont="1" applyFill="1" applyBorder="1" applyAlignment="1" applyProtection="1">
      <alignment horizontal="distributed" vertical="center" indent="1"/>
    </xf>
    <xf numFmtId="0" fontId="86" fillId="0" borderId="46" xfId="0" applyFont="1" applyFill="1" applyBorder="1" applyAlignment="1" applyProtection="1">
      <alignment horizontal="distributed" vertical="center" indent="1"/>
    </xf>
    <xf numFmtId="0" fontId="150" fillId="0" borderId="0" xfId="0" applyFont="1" applyFill="1" applyAlignment="1" applyProtection="1">
      <alignment horizontal="center" vertical="center" shrinkToFit="1"/>
    </xf>
    <xf numFmtId="0" fontId="84" fillId="0" borderId="10" xfId="0" applyFont="1" applyFill="1" applyBorder="1" applyAlignment="1" applyProtection="1">
      <alignment horizontal="center"/>
    </xf>
    <xf numFmtId="0" fontId="84" fillId="0" borderId="47" xfId="0" applyFont="1" applyFill="1" applyBorder="1" applyAlignment="1" applyProtection="1">
      <alignment horizontal="center"/>
    </xf>
    <xf numFmtId="0" fontId="84" fillId="0" borderId="11" xfId="0" applyFont="1" applyFill="1" applyBorder="1" applyAlignment="1" applyProtection="1">
      <alignment horizontal="center"/>
    </xf>
    <xf numFmtId="0" fontId="84" fillId="0" borderId="24" xfId="0" applyFont="1" applyFill="1" applyBorder="1" applyAlignment="1" applyProtection="1">
      <alignment horizontal="center"/>
    </xf>
    <xf numFmtId="0" fontId="70" fillId="5" borderId="5" xfId="0" applyFont="1" applyFill="1" applyBorder="1" applyAlignment="1" applyProtection="1">
      <alignment horizontal="center" vertical="center" shrinkToFit="1"/>
      <protection locked="0"/>
    </xf>
    <xf numFmtId="0" fontId="23" fillId="5" borderId="5" xfId="0" applyFont="1" applyFill="1" applyBorder="1" applyAlignment="1" applyProtection="1">
      <alignment horizontal="center" vertical="center" shrinkToFit="1"/>
    </xf>
    <xf numFmtId="0" fontId="85" fillId="0" borderId="5" xfId="0" applyFont="1" applyFill="1" applyBorder="1" applyAlignment="1" applyProtection="1">
      <alignment horizontal="center" vertical="center" wrapText="1"/>
    </xf>
    <xf numFmtId="0" fontId="85" fillId="0" borderId="5" xfId="0" applyFont="1" applyFill="1" applyBorder="1" applyAlignment="1" applyProtection="1">
      <alignment horizontal="center" vertical="center"/>
    </xf>
    <xf numFmtId="49" fontId="81" fillId="5" borderId="10" xfId="0" applyNumberFormat="1" applyFont="1" applyFill="1" applyBorder="1" applyAlignment="1" applyProtection="1">
      <alignment horizontal="center" vertical="center"/>
      <protection locked="0"/>
    </xf>
    <xf numFmtId="49" fontId="81" fillId="5" borderId="4" xfId="0" applyNumberFormat="1" applyFont="1" applyFill="1" applyBorder="1" applyAlignment="1" applyProtection="1">
      <alignment horizontal="center" vertical="center"/>
      <protection locked="0"/>
    </xf>
    <xf numFmtId="49" fontId="81" fillId="5" borderId="47" xfId="0" applyNumberFormat="1" applyFont="1" applyFill="1" applyBorder="1" applyAlignment="1" applyProtection="1">
      <alignment horizontal="center" vertical="center"/>
      <protection locked="0"/>
    </xf>
    <xf numFmtId="49" fontId="81" fillId="5" borderId="11" xfId="0" applyNumberFormat="1" applyFont="1" applyFill="1" applyBorder="1" applyAlignment="1" applyProtection="1">
      <alignment horizontal="center" vertical="center"/>
      <protection locked="0"/>
    </xf>
    <xf numFmtId="49" fontId="81" fillId="5" borderId="0" xfId="0" applyNumberFormat="1" applyFont="1" applyFill="1" applyBorder="1" applyAlignment="1" applyProtection="1">
      <alignment horizontal="center" vertical="center"/>
      <protection locked="0"/>
    </xf>
    <xf numFmtId="49" fontId="81" fillId="5" borderId="24" xfId="0" applyNumberFormat="1" applyFont="1" applyFill="1" applyBorder="1" applyAlignment="1" applyProtection="1">
      <alignment horizontal="center" vertical="center"/>
      <protection locked="0"/>
    </xf>
    <xf numFmtId="49" fontId="81" fillId="5" borderId="12" xfId="0" applyNumberFormat="1" applyFont="1" applyFill="1" applyBorder="1" applyAlignment="1" applyProtection="1">
      <alignment horizontal="center" vertical="center"/>
      <protection locked="0"/>
    </xf>
    <xf numFmtId="49" fontId="81" fillId="5" borderId="2" xfId="0" applyNumberFormat="1" applyFont="1" applyFill="1" applyBorder="1" applyAlignment="1" applyProtection="1">
      <alignment horizontal="center" vertical="center"/>
      <protection locked="0"/>
    </xf>
    <xf numFmtId="49" fontId="81" fillId="5" borderId="46" xfId="0" applyNumberFormat="1" applyFont="1" applyFill="1" applyBorder="1" applyAlignment="1" applyProtection="1">
      <alignment horizontal="center" vertical="center"/>
      <protection locked="0"/>
    </xf>
    <xf numFmtId="0" fontId="87" fillId="0" borderId="11" xfId="0" applyFont="1" applyFill="1" applyBorder="1" applyAlignment="1" applyProtection="1">
      <alignment horizontal="right" vertical="center"/>
    </xf>
    <xf numFmtId="0" fontId="87" fillId="0" borderId="24" xfId="0" applyFont="1" applyFill="1" applyBorder="1" applyAlignment="1" applyProtection="1">
      <alignment horizontal="right" vertical="center"/>
    </xf>
    <xf numFmtId="0" fontId="87" fillId="0" borderId="12" xfId="0" applyFont="1" applyFill="1" applyBorder="1" applyAlignment="1" applyProtection="1">
      <alignment horizontal="right" vertical="center"/>
    </xf>
    <xf numFmtId="0" fontId="87" fillId="0" borderId="46" xfId="0" applyFont="1" applyFill="1" applyBorder="1" applyAlignment="1" applyProtection="1">
      <alignment horizontal="right" vertical="center"/>
    </xf>
    <xf numFmtId="0" fontId="23" fillId="5" borderId="10" xfId="0" applyFont="1" applyFill="1" applyBorder="1" applyAlignment="1" applyProtection="1">
      <alignment horizontal="center" vertical="center" shrinkToFit="1"/>
    </xf>
    <xf numFmtId="0" fontId="23" fillId="5" borderId="47" xfId="0" applyFont="1" applyFill="1" applyBorder="1" applyAlignment="1" applyProtection="1">
      <alignment horizontal="center" vertical="center" shrinkToFit="1"/>
    </xf>
    <xf numFmtId="0" fontId="23" fillId="5" borderId="12" xfId="0" applyFont="1" applyFill="1" applyBorder="1" applyAlignment="1" applyProtection="1">
      <alignment horizontal="center" vertical="center" shrinkToFit="1"/>
    </xf>
    <xf numFmtId="0" fontId="23" fillId="5" borderId="46" xfId="0" applyFont="1" applyFill="1" applyBorder="1" applyAlignment="1" applyProtection="1">
      <alignment horizontal="center" vertical="center" shrinkToFit="1"/>
    </xf>
    <xf numFmtId="0" fontId="7" fillId="7" borderId="10" xfId="0" applyFont="1" applyFill="1" applyBorder="1" applyAlignment="1" applyProtection="1">
      <alignment horizontal="center" vertical="center"/>
    </xf>
    <xf numFmtId="0" fontId="7" fillId="7" borderId="47" xfId="0" applyFont="1" applyFill="1" applyBorder="1" applyAlignment="1" applyProtection="1">
      <alignment horizontal="center" vertical="center"/>
    </xf>
    <xf numFmtId="0" fontId="7" fillId="7" borderId="11" xfId="0" applyFont="1" applyFill="1" applyBorder="1" applyAlignment="1" applyProtection="1">
      <alignment horizontal="center" vertical="center"/>
    </xf>
    <xf numFmtId="0" fontId="7" fillId="7" borderId="24" xfId="0" applyFont="1" applyFill="1" applyBorder="1" applyAlignment="1" applyProtection="1">
      <alignment horizontal="center" vertical="center"/>
    </xf>
    <xf numFmtId="0" fontId="7" fillId="7" borderId="12" xfId="0" applyFont="1" applyFill="1" applyBorder="1" applyAlignment="1" applyProtection="1">
      <alignment horizontal="center" vertical="center"/>
    </xf>
    <xf numFmtId="0" fontId="7" fillId="7" borderId="2" xfId="0" applyFont="1" applyFill="1" applyBorder="1" applyAlignment="1" applyProtection="1">
      <alignment horizontal="center" vertical="center"/>
    </xf>
    <xf numFmtId="0" fontId="7" fillId="7" borderId="46" xfId="0" applyFont="1" applyFill="1" applyBorder="1" applyAlignment="1" applyProtection="1">
      <alignment horizontal="center" vertical="center"/>
    </xf>
    <xf numFmtId="0" fontId="55" fillId="9" borderId="0" xfId="0" applyFont="1" applyFill="1" applyAlignment="1" applyProtection="1">
      <alignment horizontal="center" vertical="center"/>
    </xf>
    <xf numFmtId="176" fontId="0" fillId="5" borderId="47" xfId="0" applyNumberFormat="1" applyFont="1" applyFill="1" applyBorder="1" applyAlignment="1" applyProtection="1">
      <alignment horizontal="center" vertical="center"/>
    </xf>
    <xf numFmtId="176" fontId="0" fillId="5" borderId="24" xfId="0" applyNumberFormat="1" applyFont="1" applyFill="1" applyBorder="1" applyAlignment="1" applyProtection="1">
      <alignment horizontal="center" vertical="center"/>
    </xf>
    <xf numFmtId="176" fontId="0" fillId="5" borderId="46" xfId="0" applyNumberFormat="1" applyFont="1" applyFill="1" applyBorder="1" applyAlignment="1" applyProtection="1">
      <alignment horizontal="center" vertical="center"/>
    </xf>
    <xf numFmtId="0" fontId="0" fillId="0" borderId="36" xfId="0" applyFill="1" applyBorder="1" applyAlignment="1" applyProtection="1">
      <alignment horizontal="center" vertical="center"/>
    </xf>
    <xf numFmtId="0" fontId="0" fillId="0" borderId="45" xfId="0" applyFill="1" applyBorder="1" applyAlignment="1" applyProtection="1">
      <alignment horizontal="center" vertical="center"/>
    </xf>
    <xf numFmtId="0" fontId="0" fillId="0" borderId="23" xfId="0" applyFill="1" applyBorder="1" applyAlignment="1" applyProtection="1">
      <alignment horizontal="center" vertical="center"/>
    </xf>
    <xf numFmtId="0" fontId="24" fillId="5" borderId="10" xfId="0" applyFont="1" applyFill="1" applyBorder="1" applyAlignment="1" applyProtection="1">
      <alignment vertical="center" wrapText="1"/>
      <protection locked="0"/>
    </xf>
    <xf numFmtId="0" fontId="81" fillId="5" borderId="4" xfId="0" applyFont="1" applyFill="1" applyBorder="1" applyAlignment="1" applyProtection="1">
      <alignment vertical="center"/>
      <protection locked="0"/>
    </xf>
    <xf numFmtId="0" fontId="81" fillId="5" borderId="47" xfId="0" applyFont="1" applyFill="1" applyBorder="1" applyAlignment="1" applyProtection="1">
      <alignment vertical="center"/>
      <protection locked="0"/>
    </xf>
    <xf numFmtId="0" fontId="81" fillId="5" borderId="11" xfId="0" applyFont="1" applyFill="1" applyBorder="1" applyAlignment="1" applyProtection="1">
      <alignment vertical="center"/>
      <protection locked="0"/>
    </xf>
    <xf numFmtId="0" fontId="81" fillId="5" borderId="0" xfId="0" applyFont="1" applyFill="1" applyBorder="1" applyAlignment="1" applyProtection="1">
      <alignment vertical="center"/>
      <protection locked="0"/>
    </xf>
    <xf numFmtId="0" fontId="81" fillId="5" borderId="24" xfId="0" applyFont="1" applyFill="1" applyBorder="1" applyAlignment="1" applyProtection="1">
      <alignment vertical="center"/>
      <protection locked="0"/>
    </xf>
    <xf numFmtId="0" fontId="81" fillId="5" borderId="12" xfId="0" applyFont="1" applyFill="1" applyBorder="1" applyAlignment="1" applyProtection="1">
      <alignment vertical="center"/>
      <protection locked="0"/>
    </xf>
    <xf numFmtId="0" fontId="81" fillId="5" borderId="2" xfId="0" applyFont="1" applyFill="1" applyBorder="1" applyAlignment="1" applyProtection="1">
      <alignment vertical="center"/>
      <protection locked="0"/>
    </xf>
    <xf numFmtId="0" fontId="81" fillId="5" borderId="46" xfId="0" applyFont="1" applyFill="1" applyBorder="1" applyAlignment="1" applyProtection="1">
      <alignment vertical="center"/>
      <protection locked="0"/>
    </xf>
    <xf numFmtId="0" fontId="0" fillId="0" borderId="10" xfId="0" applyFill="1" applyBorder="1" applyAlignment="1" applyProtection="1">
      <alignment horizontal="center" vertical="center" wrapText="1"/>
    </xf>
    <xf numFmtId="0" fontId="0" fillId="0" borderId="47" xfId="0" applyFill="1" applyBorder="1" applyAlignment="1" applyProtection="1">
      <alignment horizontal="center" vertical="center" wrapText="1"/>
    </xf>
    <xf numFmtId="0" fontId="0" fillId="0" borderId="11" xfId="0" applyFill="1" applyBorder="1" applyAlignment="1" applyProtection="1">
      <alignment horizontal="center" vertical="center" wrapText="1"/>
    </xf>
    <xf numFmtId="0" fontId="0" fillId="0" borderId="24" xfId="0" applyFill="1" applyBorder="1" applyAlignment="1" applyProtection="1">
      <alignment horizontal="center" vertical="center" wrapText="1"/>
    </xf>
    <xf numFmtId="0" fontId="0" fillId="0" borderId="12" xfId="0" applyFill="1" applyBorder="1" applyAlignment="1" applyProtection="1">
      <alignment horizontal="center" vertical="center" wrapText="1"/>
    </xf>
    <xf numFmtId="0" fontId="0" fillId="0" borderId="46" xfId="0" applyFill="1" applyBorder="1" applyAlignment="1" applyProtection="1">
      <alignment horizontal="center" vertical="center" wrapText="1"/>
    </xf>
    <xf numFmtId="0" fontId="150" fillId="0" borderId="0" xfId="0" applyFont="1" applyFill="1" applyAlignment="1" applyProtection="1">
      <alignment horizontal="center" vertical="center"/>
    </xf>
    <xf numFmtId="0" fontId="15" fillId="0" borderId="6" xfId="0" applyFont="1" applyFill="1" applyBorder="1" applyAlignment="1" applyProtection="1">
      <alignment horizontal="center" vertical="center"/>
    </xf>
    <xf numFmtId="0" fontId="15" fillId="0" borderId="9" xfId="0" applyFont="1" applyFill="1" applyBorder="1" applyAlignment="1" applyProtection="1">
      <alignment horizontal="center" vertical="center"/>
    </xf>
    <xf numFmtId="0" fontId="15" fillId="0" borderId="7" xfId="0" applyFont="1" applyFill="1" applyBorder="1" applyAlignment="1" applyProtection="1">
      <alignment horizontal="center" vertical="center"/>
    </xf>
    <xf numFmtId="0" fontId="15" fillId="10" borderId="6" xfId="0" applyFont="1" applyFill="1" applyBorder="1" applyAlignment="1" applyProtection="1">
      <alignment horizontal="center" vertical="center"/>
      <protection locked="0"/>
    </xf>
    <xf numFmtId="0" fontId="15" fillId="10" borderId="9" xfId="0" applyFont="1" applyFill="1" applyBorder="1" applyAlignment="1" applyProtection="1">
      <alignment horizontal="center" vertical="center"/>
      <protection locked="0"/>
    </xf>
    <xf numFmtId="0" fontId="15" fillId="10" borderId="7" xfId="0" applyFont="1" applyFill="1" applyBorder="1" applyAlignment="1" applyProtection="1">
      <alignment horizontal="center" vertical="center"/>
      <protection locked="0"/>
    </xf>
    <xf numFmtId="0" fontId="53" fillId="0" borderId="10" xfId="0" applyFont="1" applyFill="1" applyBorder="1" applyAlignment="1" applyProtection="1">
      <alignment horizontal="center" vertical="center" shrinkToFit="1"/>
    </xf>
    <xf numFmtId="0" fontId="53" fillId="0" borderId="4" xfId="0" applyFont="1" applyFill="1" applyBorder="1" applyAlignment="1" applyProtection="1">
      <alignment horizontal="center" vertical="center" shrinkToFit="1"/>
    </xf>
    <xf numFmtId="0" fontId="53" fillId="0" borderId="47" xfId="0" applyFont="1" applyFill="1" applyBorder="1" applyAlignment="1" applyProtection="1">
      <alignment horizontal="center" vertical="center" shrinkToFit="1"/>
    </xf>
    <xf numFmtId="0" fontId="53" fillId="0" borderId="12" xfId="0" applyFont="1" applyFill="1" applyBorder="1" applyAlignment="1" applyProtection="1">
      <alignment horizontal="center" vertical="center" shrinkToFit="1"/>
    </xf>
    <xf numFmtId="0" fontId="53" fillId="0" borderId="2" xfId="0" applyFont="1" applyFill="1" applyBorder="1" applyAlignment="1" applyProtection="1">
      <alignment horizontal="center" vertical="center" shrinkToFit="1"/>
    </xf>
    <xf numFmtId="0" fontId="53" fillId="0" borderId="46" xfId="0" applyFont="1" applyFill="1" applyBorder="1" applyAlignment="1" applyProtection="1">
      <alignment horizontal="center" vertical="center" shrinkToFit="1"/>
    </xf>
    <xf numFmtId="0" fontId="89" fillId="7" borderId="10" xfId="0" applyFont="1" applyFill="1" applyBorder="1" applyAlignment="1" applyProtection="1">
      <alignment horizontal="center" vertical="center"/>
      <protection locked="0"/>
    </xf>
    <xf numFmtId="0" fontId="89" fillId="7" borderId="4" xfId="0" applyFont="1" applyFill="1" applyBorder="1" applyAlignment="1" applyProtection="1">
      <alignment horizontal="center" vertical="center"/>
      <protection locked="0"/>
    </xf>
    <xf numFmtId="0" fontId="89" fillId="7" borderId="47" xfId="0" applyFont="1" applyFill="1" applyBorder="1" applyAlignment="1" applyProtection="1">
      <alignment horizontal="center" vertical="center"/>
      <protection locked="0"/>
    </xf>
    <xf numFmtId="0" fontId="89" fillId="7" borderId="12" xfId="0" applyFont="1" applyFill="1" applyBorder="1" applyAlignment="1" applyProtection="1">
      <alignment horizontal="center" vertical="center"/>
      <protection locked="0"/>
    </xf>
    <xf numFmtId="0" fontId="89" fillId="7" borderId="2" xfId="0" applyFont="1" applyFill="1" applyBorder="1" applyAlignment="1" applyProtection="1">
      <alignment horizontal="center" vertical="center"/>
      <protection locked="0"/>
    </xf>
    <xf numFmtId="0" fontId="89" fillId="7" borderId="46" xfId="0" applyFont="1" applyFill="1" applyBorder="1" applyAlignment="1" applyProtection="1">
      <alignment horizontal="center" vertical="center"/>
      <protection locked="0"/>
    </xf>
    <xf numFmtId="0" fontId="89" fillId="7" borderId="5" xfId="0" applyFont="1" applyFill="1" applyBorder="1" applyAlignment="1" applyProtection="1">
      <alignment horizontal="center" vertical="center"/>
      <protection locked="0"/>
    </xf>
    <xf numFmtId="0" fontId="0" fillId="0" borderId="4" xfId="0" applyFill="1" applyBorder="1" applyAlignment="1" applyProtection="1">
      <alignment horizontal="center" vertical="top"/>
    </xf>
    <xf numFmtId="0" fontId="0" fillId="0" borderId="4" xfId="0" applyFont="1" applyFill="1" applyBorder="1" applyAlignment="1" applyProtection="1">
      <alignment horizontal="center" vertical="top"/>
    </xf>
    <xf numFmtId="0" fontId="0" fillId="0" borderId="4" xfId="0" applyFill="1" applyBorder="1" applyAlignment="1" applyProtection="1">
      <alignment horizontal="distributed" vertical="center" wrapText="1" indent="1"/>
    </xf>
    <xf numFmtId="0" fontId="0" fillId="0" borderId="0" xfId="0" applyFill="1" applyBorder="1" applyAlignment="1" applyProtection="1">
      <alignment horizontal="distributed" vertical="center" wrapText="1" indent="1"/>
    </xf>
    <xf numFmtId="0" fontId="0" fillId="0" borderId="2" xfId="0" applyFill="1" applyBorder="1" applyAlignment="1" applyProtection="1">
      <alignment horizontal="distributed" vertical="center" wrapText="1" indent="1"/>
    </xf>
    <xf numFmtId="0" fontId="53" fillId="0" borderId="5" xfId="0" applyFont="1" applyFill="1" applyBorder="1" applyAlignment="1" applyProtection="1">
      <alignment horizontal="center" vertical="center" wrapText="1"/>
    </xf>
    <xf numFmtId="176" fontId="80" fillId="5" borderId="5" xfId="0" applyNumberFormat="1" applyFont="1" applyFill="1" applyBorder="1" applyAlignment="1" applyProtection="1">
      <alignment horizontal="center" vertical="center" wrapText="1"/>
      <protection locked="0"/>
    </xf>
    <xf numFmtId="0" fontId="64" fillId="5" borderId="10" xfId="0" applyFont="1" applyFill="1" applyBorder="1" applyAlignment="1" applyProtection="1">
      <alignment horizontal="left" vertical="center" wrapText="1"/>
      <protection locked="0"/>
    </xf>
    <xf numFmtId="0" fontId="64" fillId="5" borderId="4" xfId="0" applyFont="1" applyFill="1" applyBorder="1" applyAlignment="1" applyProtection="1">
      <alignment horizontal="left" vertical="center" wrapText="1"/>
      <protection locked="0"/>
    </xf>
    <xf numFmtId="0" fontId="64" fillId="5" borderId="47" xfId="0" applyFont="1" applyFill="1" applyBorder="1" applyAlignment="1" applyProtection="1">
      <alignment horizontal="left" vertical="center" wrapText="1"/>
      <protection locked="0"/>
    </xf>
    <xf numFmtId="0" fontId="64" fillId="5" borderId="11" xfId="0" applyFont="1" applyFill="1" applyBorder="1" applyAlignment="1" applyProtection="1">
      <alignment horizontal="left" vertical="center" wrapText="1"/>
      <protection locked="0"/>
    </xf>
    <xf numFmtId="0" fontId="64" fillId="5" borderId="0" xfId="0" applyFont="1" applyFill="1" applyBorder="1" applyAlignment="1" applyProtection="1">
      <alignment horizontal="left" vertical="center" wrapText="1"/>
      <protection locked="0"/>
    </xf>
    <xf numFmtId="0" fontId="64" fillId="5" borderId="24" xfId="0" applyFont="1" applyFill="1" applyBorder="1" applyAlignment="1" applyProtection="1">
      <alignment horizontal="left" vertical="center" wrapText="1"/>
      <protection locked="0"/>
    </xf>
    <xf numFmtId="0" fontId="64" fillId="5" borderId="12" xfId="0" applyFont="1" applyFill="1" applyBorder="1" applyAlignment="1" applyProtection="1">
      <alignment horizontal="left" vertical="center" wrapText="1"/>
      <protection locked="0"/>
    </xf>
    <xf numFmtId="0" fontId="64" fillId="5" borderId="2" xfId="0" applyFont="1" applyFill="1" applyBorder="1" applyAlignment="1" applyProtection="1">
      <alignment horizontal="left" vertical="center" wrapText="1"/>
      <protection locked="0"/>
    </xf>
    <xf numFmtId="0" fontId="64" fillId="5" borderId="46" xfId="0" applyFont="1" applyFill="1" applyBorder="1" applyAlignment="1" applyProtection="1">
      <alignment horizontal="left" vertical="center" wrapText="1"/>
      <protection locked="0"/>
    </xf>
    <xf numFmtId="0" fontId="38" fillId="0" borderId="2" xfId="0" applyFont="1" applyFill="1" applyBorder="1" applyAlignment="1" applyProtection="1">
      <alignment horizontal="right" vertical="center"/>
    </xf>
    <xf numFmtId="0" fontId="90" fillId="6" borderId="2" xfId="0" applyFont="1" applyFill="1" applyBorder="1" applyAlignment="1" applyProtection="1">
      <alignment horizontal="center" vertical="center"/>
    </xf>
    <xf numFmtId="0" fontId="20" fillId="0" borderId="10" xfId="0" applyFont="1" applyFill="1" applyBorder="1" applyAlignment="1" applyProtection="1">
      <alignment horizontal="center" vertical="center"/>
    </xf>
    <xf numFmtId="0" fontId="20" fillId="0" borderId="47" xfId="0" applyFont="1" applyFill="1" applyBorder="1" applyAlignment="1" applyProtection="1">
      <alignment horizontal="center" vertical="center"/>
    </xf>
    <xf numFmtId="0" fontId="20" fillId="0" borderId="12" xfId="0" applyFont="1" applyFill="1" applyBorder="1" applyAlignment="1" applyProtection="1">
      <alignment horizontal="center" vertical="center"/>
    </xf>
    <xf numFmtId="0" fontId="20" fillId="0" borderId="46" xfId="0" applyFont="1" applyFill="1" applyBorder="1" applyAlignment="1" applyProtection="1">
      <alignment horizontal="center" vertical="center"/>
    </xf>
    <xf numFmtId="0" fontId="20" fillId="0" borderId="10" xfId="0" applyFont="1" applyFill="1" applyBorder="1" applyAlignment="1" applyProtection="1">
      <alignment horizontal="center" vertical="center" wrapText="1"/>
    </xf>
    <xf numFmtId="0" fontId="20" fillId="0" borderId="4" xfId="0" applyFont="1" applyFill="1" applyBorder="1" applyAlignment="1" applyProtection="1">
      <alignment horizontal="center" vertical="center" wrapText="1"/>
    </xf>
    <xf numFmtId="0" fontId="20" fillId="0" borderId="47" xfId="0" applyFont="1" applyFill="1" applyBorder="1" applyAlignment="1" applyProtection="1">
      <alignment horizontal="center" vertical="center" wrapText="1"/>
    </xf>
    <xf numFmtId="0" fontId="20" fillId="0" borderId="12" xfId="0" applyFont="1" applyFill="1" applyBorder="1" applyAlignment="1" applyProtection="1">
      <alignment horizontal="center" vertical="center" wrapText="1"/>
    </xf>
    <xf numFmtId="0" fontId="20" fillId="0" borderId="2" xfId="0" applyFont="1" applyFill="1" applyBorder="1" applyAlignment="1" applyProtection="1">
      <alignment horizontal="center" vertical="center" wrapText="1"/>
    </xf>
    <xf numFmtId="0" fontId="20" fillId="0" borderId="46" xfId="0" applyFont="1" applyFill="1" applyBorder="1" applyAlignment="1" applyProtection="1">
      <alignment horizontal="center" vertical="center" wrapText="1"/>
    </xf>
    <xf numFmtId="0" fontId="20" fillId="0" borderId="10" xfId="0" applyFont="1" applyFill="1" applyBorder="1" applyAlignment="1" applyProtection="1">
      <alignment horizontal="center" vertical="center" wrapText="1" shrinkToFit="1"/>
    </xf>
    <xf numFmtId="0" fontId="20" fillId="0" borderId="47" xfId="0" applyFont="1" applyFill="1" applyBorder="1" applyAlignment="1" applyProtection="1">
      <alignment horizontal="center" vertical="center" wrapText="1" shrinkToFit="1"/>
    </xf>
    <xf numFmtId="0" fontId="20" fillId="0" borderId="12" xfId="0" applyFont="1" applyFill="1" applyBorder="1" applyAlignment="1" applyProtection="1">
      <alignment horizontal="center" vertical="center" wrapText="1" shrinkToFit="1"/>
    </xf>
    <xf numFmtId="0" fontId="20" fillId="0" borderId="46" xfId="0" applyFont="1" applyFill="1" applyBorder="1" applyAlignment="1" applyProtection="1">
      <alignment horizontal="center" vertical="center" wrapText="1" shrinkToFit="1"/>
    </xf>
    <xf numFmtId="177" fontId="20" fillId="0" borderId="8" xfId="0" applyNumberFormat="1" applyFont="1" applyFill="1" applyBorder="1" applyAlignment="1" applyProtection="1">
      <alignment horizontal="center" vertical="center" wrapText="1" shrinkToFit="1"/>
    </xf>
    <xf numFmtId="177" fontId="20" fillId="0" borderId="51" xfId="0" applyNumberFormat="1" applyFont="1" applyFill="1" applyBorder="1" applyAlignment="1" applyProtection="1">
      <alignment horizontal="center" vertical="center" wrapText="1" shrinkToFit="1"/>
    </xf>
    <xf numFmtId="177" fontId="20" fillId="0" borderId="10" xfId="0" applyNumberFormat="1" applyFont="1" applyFill="1" applyBorder="1" applyAlignment="1" applyProtection="1">
      <alignment horizontal="center" vertical="center" shrinkToFit="1"/>
    </xf>
    <xf numFmtId="177" fontId="20" fillId="0" borderId="47" xfId="0" applyNumberFormat="1" applyFont="1" applyFill="1" applyBorder="1" applyAlignment="1" applyProtection="1">
      <alignment horizontal="center" vertical="center" shrinkToFit="1"/>
    </xf>
    <xf numFmtId="177" fontId="20" fillId="0" borderId="12" xfId="0" applyNumberFormat="1" applyFont="1" applyFill="1" applyBorder="1" applyAlignment="1" applyProtection="1">
      <alignment horizontal="center" vertical="center" shrinkToFit="1"/>
    </xf>
    <xf numFmtId="177" fontId="20" fillId="0" borderId="46" xfId="0" applyNumberFormat="1" applyFont="1" applyFill="1" applyBorder="1" applyAlignment="1" applyProtection="1">
      <alignment horizontal="center" vertical="center" shrinkToFit="1"/>
    </xf>
    <xf numFmtId="177" fontId="20" fillId="0" borderId="33" xfId="0" applyNumberFormat="1" applyFont="1" applyFill="1" applyBorder="1" applyAlignment="1" applyProtection="1">
      <alignment horizontal="center" vertical="center" shrinkToFit="1"/>
    </xf>
    <xf numFmtId="177" fontId="20" fillId="0" borderId="34" xfId="0" applyNumberFormat="1" applyFont="1" applyFill="1" applyBorder="1" applyAlignment="1" applyProtection="1">
      <alignment horizontal="center" vertical="center" shrinkToFit="1"/>
    </xf>
    <xf numFmtId="0" fontId="91" fillId="5" borderId="10" xfId="0" applyFont="1" applyFill="1" applyBorder="1" applyAlignment="1" applyProtection="1">
      <alignment horizontal="center" vertical="center"/>
      <protection locked="0"/>
    </xf>
    <xf numFmtId="0" fontId="91" fillId="5" borderId="47" xfId="0" applyFont="1" applyFill="1" applyBorder="1" applyAlignment="1" applyProtection="1">
      <alignment horizontal="center" vertical="center"/>
      <protection locked="0"/>
    </xf>
    <xf numFmtId="0" fontId="91" fillId="5" borderId="12" xfId="0" applyFont="1" applyFill="1" applyBorder="1" applyAlignment="1" applyProtection="1">
      <alignment horizontal="center" vertical="center"/>
      <protection locked="0"/>
    </xf>
    <xf numFmtId="0" fontId="91" fillId="5" borderId="46" xfId="0" applyFont="1" applyFill="1" applyBorder="1" applyAlignment="1" applyProtection="1">
      <alignment horizontal="center" vertical="center"/>
      <protection locked="0"/>
    </xf>
    <xf numFmtId="0" fontId="88" fillId="5" borderId="10" xfId="0" applyFont="1" applyFill="1" applyBorder="1" applyAlignment="1" applyProtection="1">
      <alignment horizontal="center" vertical="center" wrapText="1"/>
      <protection locked="0"/>
    </xf>
    <xf numFmtId="0" fontId="88" fillId="5" borderId="4" xfId="0" applyFont="1" applyFill="1" applyBorder="1" applyAlignment="1" applyProtection="1">
      <alignment horizontal="center" vertical="center" wrapText="1"/>
      <protection locked="0"/>
    </xf>
    <xf numFmtId="0" fontId="88" fillId="5" borderId="47" xfId="0" applyFont="1" applyFill="1" applyBorder="1" applyAlignment="1" applyProtection="1">
      <alignment horizontal="center" vertical="center" wrapText="1"/>
      <protection locked="0"/>
    </xf>
    <xf numFmtId="0" fontId="88" fillId="5" borderId="12" xfId="0" applyFont="1" applyFill="1" applyBorder="1" applyAlignment="1" applyProtection="1">
      <alignment horizontal="center" vertical="center" wrapText="1"/>
      <protection locked="0"/>
    </xf>
    <xf numFmtId="0" fontId="88" fillId="5" borderId="2" xfId="0" applyFont="1" applyFill="1" applyBorder="1" applyAlignment="1" applyProtection="1">
      <alignment horizontal="center" vertical="center" wrapText="1"/>
      <protection locked="0"/>
    </xf>
    <xf numFmtId="0" fontId="88" fillId="5" borderId="46" xfId="0" applyFont="1" applyFill="1" applyBorder="1" applyAlignment="1" applyProtection="1">
      <alignment horizontal="center" vertical="center" wrapText="1"/>
      <protection locked="0"/>
    </xf>
    <xf numFmtId="0" fontId="91" fillId="5" borderId="10" xfId="0" applyFont="1" applyFill="1" applyBorder="1" applyAlignment="1" applyProtection="1">
      <alignment horizontal="center" vertical="center" shrinkToFit="1"/>
      <protection locked="0"/>
    </xf>
    <xf numFmtId="0" fontId="91" fillId="5" borderId="47" xfId="0" applyFont="1" applyFill="1" applyBorder="1" applyAlignment="1" applyProtection="1">
      <alignment horizontal="center" vertical="center" shrinkToFit="1"/>
      <protection locked="0"/>
    </xf>
    <xf numFmtId="0" fontId="91" fillId="5" borderId="12" xfId="0" applyFont="1" applyFill="1" applyBorder="1" applyAlignment="1" applyProtection="1">
      <alignment horizontal="center" vertical="center" shrinkToFit="1"/>
      <protection locked="0"/>
    </xf>
    <xf numFmtId="0" fontId="91" fillId="5" borderId="46" xfId="0" applyFont="1" applyFill="1" applyBorder="1" applyAlignment="1" applyProtection="1">
      <alignment horizontal="center" vertical="center" shrinkToFit="1"/>
      <protection locked="0"/>
    </xf>
    <xf numFmtId="0" fontId="88" fillId="5" borderId="10" xfId="0" applyFont="1" applyFill="1" applyBorder="1" applyAlignment="1" applyProtection="1">
      <alignment horizontal="center" vertical="center" shrinkToFit="1"/>
      <protection locked="0"/>
    </xf>
    <xf numFmtId="0" fontId="88" fillId="5" borderId="4" xfId="0" applyFont="1" applyFill="1" applyBorder="1" applyAlignment="1" applyProtection="1">
      <alignment horizontal="center" vertical="center" shrinkToFit="1"/>
      <protection locked="0"/>
    </xf>
    <xf numFmtId="0" fontId="88" fillId="5" borderId="47" xfId="0" applyFont="1" applyFill="1" applyBorder="1" applyAlignment="1" applyProtection="1">
      <alignment horizontal="center" vertical="center" shrinkToFit="1"/>
      <protection locked="0"/>
    </xf>
    <xf numFmtId="0" fontId="88" fillId="5" borderId="12" xfId="0" applyFont="1" applyFill="1" applyBorder="1" applyAlignment="1" applyProtection="1">
      <alignment horizontal="center" vertical="center" shrinkToFit="1"/>
      <protection locked="0"/>
    </xf>
    <xf numFmtId="0" fontId="88" fillId="5" borderId="2" xfId="0" applyFont="1" applyFill="1" applyBorder="1" applyAlignment="1" applyProtection="1">
      <alignment horizontal="center" vertical="center" shrinkToFit="1"/>
      <protection locked="0"/>
    </xf>
    <xf numFmtId="0" fontId="88" fillId="5" borderId="46" xfId="0" applyFont="1" applyFill="1" applyBorder="1" applyAlignment="1" applyProtection="1">
      <alignment horizontal="center" vertical="center" shrinkToFit="1"/>
      <protection locked="0"/>
    </xf>
    <xf numFmtId="0" fontId="88" fillId="5" borderId="10" xfId="0" applyFont="1" applyFill="1" applyBorder="1" applyAlignment="1" applyProtection="1">
      <alignment horizontal="left" vertical="center" wrapText="1"/>
      <protection locked="0"/>
    </xf>
    <xf numFmtId="0" fontId="88" fillId="5" borderId="4" xfId="0" applyFont="1" applyFill="1" applyBorder="1" applyAlignment="1" applyProtection="1">
      <alignment horizontal="left" vertical="center" wrapText="1"/>
      <protection locked="0"/>
    </xf>
    <xf numFmtId="0" fontId="88" fillId="5" borderId="47" xfId="0" applyFont="1" applyFill="1" applyBorder="1" applyAlignment="1" applyProtection="1">
      <alignment horizontal="left" vertical="center" wrapText="1"/>
      <protection locked="0"/>
    </xf>
    <xf numFmtId="0" fontId="88" fillId="5" borderId="12" xfId="0" applyFont="1" applyFill="1" applyBorder="1" applyAlignment="1" applyProtection="1">
      <alignment horizontal="left" vertical="center" wrapText="1"/>
      <protection locked="0"/>
    </xf>
    <xf numFmtId="0" fontId="88" fillId="5" borderId="2" xfId="0" applyFont="1" applyFill="1" applyBorder="1" applyAlignment="1" applyProtection="1">
      <alignment horizontal="left" vertical="center" wrapText="1"/>
      <protection locked="0"/>
    </xf>
    <xf numFmtId="0" fontId="88" fillId="5" borderId="46" xfId="0" applyFont="1" applyFill="1" applyBorder="1" applyAlignment="1" applyProtection="1">
      <alignment horizontal="left" vertical="center" wrapText="1"/>
      <protection locked="0"/>
    </xf>
    <xf numFmtId="177" fontId="88" fillId="5" borderId="8" xfId="0" applyNumberFormat="1" applyFont="1" applyFill="1" applyBorder="1" applyAlignment="1" applyProtection="1">
      <alignment horizontal="center" vertical="center" shrinkToFit="1"/>
      <protection locked="0"/>
    </xf>
    <xf numFmtId="177" fontId="88" fillId="5" borderId="51" xfId="0" applyNumberFormat="1" applyFont="1" applyFill="1" applyBorder="1" applyAlignment="1" applyProtection="1">
      <alignment horizontal="center" vertical="center" shrinkToFit="1"/>
      <protection locked="0"/>
    </xf>
    <xf numFmtId="177" fontId="88" fillId="5" borderId="10" xfId="0" applyNumberFormat="1" applyFont="1" applyFill="1" applyBorder="1" applyAlignment="1" applyProtection="1">
      <alignment horizontal="center" vertical="center" shrinkToFit="1"/>
      <protection locked="0"/>
    </xf>
    <xf numFmtId="177" fontId="88" fillId="5" borderId="47" xfId="0" applyNumberFormat="1" applyFont="1" applyFill="1" applyBorder="1" applyAlignment="1" applyProtection="1">
      <alignment horizontal="center" vertical="center" shrinkToFit="1"/>
      <protection locked="0"/>
    </xf>
    <xf numFmtId="177" fontId="88" fillId="5" borderId="12" xfId="0" applyNumberFormat="1" applyFont="1" applyFill="1" applyBorder="1" applyAlignment="1" applyProtection="1">
      <alignment horizontal="center" vertical="center" shrinkToFit="1"/>
      <protection locked="0"/>
    </xf>
    <xf numFmtId="177" fontId="88" fillId="5" borderId="46" xfId="0" applyNumberFormat="1" applyFont="1" applyFill="1" applyBorder="1" applyAlignment="1" applyProtection="1">
      <alignment horizontal="center" vertical="center" shrinkToFit="1"/>
      <protection locked="0"/>
    </xf>
    <xf numFmtId="177" fontId="103" fillId="5" borderId="28" xfId="0" applyNumberFormat="1" applyFont="1" applyFill="1" applyBorder="1" applyAlignment="1" applyProtection="1">
      <alignment horizontal="center" vertical="center" shrinkToFit="1"/>
      <protection locked="0"/>
    </xf>
    <xf numFmtId="0" fontId="137" fillId="0" borderId="51" xfId="0" applyFont="1" applyBorder="1" applyAlignment="1" applyProtection="1">
      <alignment horizontal="center" vertical="center" shrinkToFit="1"/>
      <protection locked="0"/>
    </xf>
    <xf numFmtId="177" fontId="88" fillId="5" borderId="2" xfId="0" applyNumberFormat="1" applyFont="1" applyFill="1" applyBorder="1" applyAlignment="1" applyProtection="1">
      <alignment horizontal="center" vertical="center" shrinkToFit="1"/>
      <protection locked="0"/>
    </xf>
    <xf numFmtId="177" fontId="103" fillId="5" borderId="12" xfId="0" applyNumberFormat="1" applyFont="1" applyFill="1" applyBorder="1" applyAlignment="1" applyProtection="1">
      <alignment horizontal="center" vertical="center" shrinkToFit="1"/>
      <protection locked="0"/>
    </xf>
    <xf numFmtId="0" fontId="137" fillId="0" borderId="46" xfId="0" applyFont="1" applyBorder="1" applyAlignment="1" applyProtection="1">
      <alignment horizontal="center" vertical="center" shrinkToFit="1"/>
      <protection locked="0"/>
    </xf>
    <xf numFmtId="0" fontId="154" fillId="0" borderId="0" xfId="0" applyFont="1" applyFill="1" applyAlignment="1" applyProtection="1">
      <alignment horizontal="center" vertical="center"/>
    </xf>
    <xf numFmtId="0" fontId="18" fillId="0" borderId="6" xfId="0" applyFont="1" applyFill="1" applyBorder="1" applyAlignment="1" applyProtection="1">
      <alignment horizontal="center" vertical="center"/>
    </xf>
    <xf numFmtId="0" fontId="18" fillId="0" borderId="9" xfId="0" applyFont="1" applyFill="1" applyBorder="1" applyAlignment="1" applyProtection="1">
      <alignment horizontal="center" vertical="center"/>
    </xf>
    <xf numFmtId="0" fontId="18" fillId="0" borderId="7" xfId="0" applyFont="1" applyFill="1" applyBorder="1" applyAlignment="1" applyProtection="1">
      <alignment horizontal="center" vertical="center"/>
    </xf>
    <xf numFmtId="0" fontId="19" fillId="0" borderId="9" xfId="0" applyFont="1" applyFill="1" applyBorder="1" applyAlignment="1" applyProtection="1">
      <alignment horizontal="center" vertical="center" shrinkToFit="1"/>
    </xf>
    <xf numFmtId="0" fontId="66" fillId="0" borderId="6" xfId="0" applyFont="1" applyFill="1" applyBorder="1" applyAlignment="1" applyProtection="1">
      <alignment horizontal="center" vertical="center"/>
    </xf>
    <xf numFmtId="0" fontId="66" fillId="0" borderId="9" xfId="0" applyFont="1" applyFill="1" applyBorder="1" applyAlignment="1" applyProtection="1">
      <alignment horizontal="center" vertical="center"/>
    </xf>
    <xf numFmtId="0" fontId="66" fillId="0" borderId="7" xfId="0" applyFont="1" applyFill="1" applyBorder="1" applyAlignment="1" applyProtection="1">
      <alignment horizontal="center" vertical="center"/>
    </xf>
    <xf numFmtId="0" fontId="34" fillId="0" borderId="6" xfId="0" applyFont="1" applyFill="1" applyBorder="1" applyAlignment="1" applyProtection="1">
      <alignment horizontal="left" vertical="center"/>
    </xf>
    <xf numFmtId="0" fontId="34" fillId="0" borderId="9" xfId="0" applyFont="1" applyFill="1" applyBorder="1" applyAlignment="1" applyProtection="1">
      <alignment horizontal="left" vertical="center"/>
    </xf>
    <xf numFmtId="0" fontId="34" fillId="0" borderId="7" xfId="0" applyFont="1" applyFill="1" applyBorder="1" applyAlignment="1" applyProtection="1">
      <alignment horizontal="left" vertical="center"/>
    </xf>
    <xf numFmtId="0" fontId="64" fillId="7" borderId="5" xfId="0" applyFont="1" applyFill="1" applyBorder="1" applyAlignment="1" applyProtection="1">
      <alignment horizontal="center" vertical="center"/>
      <protection locked="0"/>
    </xf>
    <xf numFmtId="0" fontId="0" fillId="0" borderId="5" xfId="0" applyFill="1" applyBorder="1" applyAlignment="1" applyProtection="1">
      <alignment horizontal="distributed" vertical="center" wrapText="1" indent="1"/>
    </xf>
    <xf numFmtId="0" fontId="75" fillId="7" borderId="5" xfId="0" applyFont="1" applyFill="1" applyBorder="1" applyAlignment="1" applyProtection="1">
      <alignment horizontal="center" vertical="center"/>
      <protection locked="0"/>
    </xf>
    <xf numFmtId="0" fontId="7" fillId="7" borderId="5" xfId="0" applyFont="1" applyFill="1" applyBorder="1" applyAlignment="1" applyProtection="1">
      <alignment horizontal="center" vertical="center"/>
    </xf>
    <xf numFmtId="0" fontId="73" fillId="7" borderId="5" xfId="0" applyFont="1" applyFill="1" applyBorder="1" applyAlignment="1" applyProtection="1">
      <alignment horizontal="center" vertical="center"/>
    </xf>
    <xf numFmtId="0" fontId="15" fillId="0" borderId="5" xfId="0" applyFont="1" applyFill="1" applyBorder="1" applyAlignment="1" applyProtection="1">
      <alignment horizontal="distributed" vertical="center" indent="1"/>
    </xf>
    <xf numFmtId="0" fontId="51" fillId="0" borderId="5" xfId="0" applyFont="1" applyFill="1" applyBorder="1" applyAlignment="1" applyProtection="1">
      <alignment horizontal="distributed" vertical="center" indent="1"/>
    </xf>
    <xf numFmtId="0" fontId="20" fillId="0" borderId="5" xfId="0" applyFont="1" applyFill="1" applyBorder="1" applyAlignment="1" applyProtection="1">
      <alignment horizontal="distributed" vertical="center" wrapText="1" indent="1"/>
    </xf>
    <xf numFmtId="0" fontId="20" fillId="0" borderId="5" xfId="0" applyFont="1" applyFill="1" applyBorder="1" applyAlignment="1" applyProtection="1">
      <alignment horizontal="distributed" vertical="center" indent="1"/>
    </xf>
    <xf numFmtId="0" fontId="81" fillId="5" borderId="10" xfId="0" applyFont="1" applyFill="1" applyBorder="1" applyAlignment="1" applyProtection="1">
      <alignment vertical="center"/>
      <protection locked="0"/>
    </xf>
    <xf numFmtId="176" fontId="0" fillId="5" borderId="10" xfId="0" applyNumberFormat="1" applyFill="1" applyBorder="1" applyAlignment="1" applyProtection="1">
      <alignment horizontal="center" vertical="center"/>
    </xf>
    <xf numFmtId="176" fontId="0" fillId="5" borderId="4" xfId="0" applyNumberFormat="1" applyFill="1" applyBorder="1" applyAlignment="1" applyProtection="1">
      <alignment horizontal="center" vertical="center"/>
    </xf>
    <xf numFmtId="176" fontId="0" fillId="5" borderId="47" xfId="0" applyNumberFormat="1" applyFill="1" applyBorder="1" applyAlignment="1" applyProtection="1">
      <alignment horizontal="center" vertical="center"/>
    </xf>
    <xf numFmtId="176" fontId="0" fillId="5" borderId="12" xfId="0" applyNumberFormat="1" applyFill="1" applyBorder="1" applyAlignment="1" applyProtection="1">
      <alignment horizontal="center" vertical="center"/>
    </xf>
    <xf numFmtId="176" fontId="0" fillId="5" borderId="2" xfId="0" applyNumberFormat="1" applyFill="1" applyBorder="1" applyAlignment="1" applyProtection="1">
      <alignment horizontal="center" vertical="center"/>
    </xf>
    <xf numFmtId="176" fontId="0" fillId="5" borderId="46" xfId="0" applyNumberFormat="1" applyFill="1" applyBorder="1" applyAlignment="1" applyProtection="1">
      <alignment horizontal="center" vertical="center"/>
    </xf>
    <xf numFmtId="0" fontId="92" fillId="5" borderId="36" xfId="0" applyFont="1" applyFill="1" applyBorder="1" applyAlignment="1" applyProtection="1">
      <alignment horizontal="center" vertical="center"/>
      <protection locked="0"/>
    </xf>
    <xf numFmtId="0" fontId="92" fillId="5" borderId="23" xfId="0" applyFont="1" applyFill="1" applyBorder="1" applyAlignment="1" applyProtection="1">
      <alignment horizontal="center" vertical="center"/>
      <protection locked="0"/>
    </xf>
    <xf numFmtId="176" fontId="0" fillId="5" borderId="5" xfId="0" applyNumberFormat="1" applyFill="1" applyBorder="1" applyAlignment="1" applyProtection="1">
      <alignment horizontal="center" vertical="center"/>
    </xf>
    <xf numFmtId="176" fontId="0" fillId="5" borderId="10" xfId="0" applyNumberFormat="1" applyFill="1" applyBorder="1" applyAlignment="1" applyProtection="1">
      <alignment horizontal="justify" vertical="center" wrapText="1"/>
    </xf>
    <xf numFmtId="176" fontId="0" fillId="5" borderId="4" xfId="0" applyNumberFormat="1" applyFill="1" applyBorder="1" applyAlignment="1" applyProtection="1">
      <alignment horizontal="justify" vertical="center" wrapText="1"/>
    </xf>
    <xf numFmtId="176" fontId="0" fillId="5" borderId="47" xfId="0" applyNumberFormat="1" applyFill="1" applyBorder="1" applyAlignment="1" applyProtection="1">
      <alignment horizontal="justify" vertical="center" wrapText="1"/>
    </xf>
    <xf numFmtId="176" fontId="0" fillId="5" borderId="11" xfId="0" applyNumberFormat="1" applyFill="1" applyBorder="1" applyAlignment="1" applyProtection="1">
      <alignment horizontal="justify" vertical="center" wrapText="1"/>
    </xf>
    <xf numFmtId="176" fontId="0" fillId="5" borderId="0" xfId="0" applyNumberFormat="1" applyFill="1" applyBorder="1" applyAlignment="1" applyProtection="1">
      <alignment horizontal="justify" vertical="center" wrapText="1"/>
    </xf>
    <xf numFmtId="176" fontId="0" fillId="5" borderId="24" xfId="0" applyNumberFormat="1" applyFill="1" applyBorder="1" applyAlignment="1" applyProtection="1">
      <alignment horizontal="justify" vertical="center" wrapText="1"/>
    </xf>
    <xf numFmtId="176" fontId="0" fillId="5" borderId="12" xfId="0" applyNumberFormat="1" applyFill="1" applyBorder="1" applyAlignment="1" applyProtection="1">
      <alignment horizontal="justify" vertical="center" wrapText="1"/>
    </xf>
    <xf numFmtId="176" fontId="0" fillId="5" borderId="2" xfId="0" applyNumberFormat="1" applyFill="1" applyBorder="1" applyAlignment="1" applyProtection="1">
      <alignment horizontal="justify" vertical="center" wrapText="1"/>
    </xf>
    <xf numFmtId="176" fontId="0" fillId="5" borderId="46" xfId="0" applyNumberFormat="1" applyFill="1" applyBorder="1" applyAlignment="1" applyProtection="1">
      <alignment horizontal="justify" vertical="center" wrapText="1"/>
    </xf>
    <xf numFmtId="0" fontId="48" fillId="0" borderId="0" xfId="0" applyFont="1" applyFill="1" applyAlignment="1" applyProtection="1">
      <alignment horizontal="left" vertical="center" wrapText="1"/>
    </xf>
    <xf numFmtId="0" fontId="99" fillId="0" borderId="10" xfId="0" applyFont="1" applyFill="1" applyBorder="1" applyAlignment="1" applyProtection="1">
      <alignment horizontal="center" vertical="center" wrapText="1"/>
    </xf>
    <xf numFmtId="0" fontId="99" fillId="0" borderId="47" xfId="0" applyFont="1" applyFill="1" applyBorder="1" applyAlignment="1" applyProtection="1">
      <alignment horizontal="center" vertical="center"/>
    </xf>
    <xf numFmtId="0" fontId="99" fillId="0" borderId="11" xfId="0" applyFont="1" applyFill="1" applyBorder="1" applyAlignment="1" applyProtection="1">
      <alignment horizontal="center" vertical="center"/>
    </xf>
    <xf numFmtId="0" fontId="99" fillId="0" borderId="24" xfId="0" applyFont="1" applyFill="1" applyBorder="1" applyAlignment="1" applyProtection="1">
      <alignment horizontal="center" vertical="center"/>
    </xf>
    <xf numFmtId="0" fontId="99" fillId="0" borderId="12" xfId="0" applyFont="1" applyFill="1" applyBorder="1" applyAlignment="1" applyProtection="1">
      <alignment horizontal="center" vertical="center"/>
    </xf>
    <xf numFmtId="0" fontId="99" fillId="0" borderId="46" xfId="0" applyFont="1" applyFill="1" applyBorder="1" applyAlignment="1" applyProtection="1">
      <alignment horizontal="center" vertical="center"/>
    </xf>
    <xf numFmtId="0" fontId="51" fillId="0" borderId="5" xfId="0" applyFont="1" applyFill="1" applyBorder="1" applyAlignment="1" applyProtection="1">
      <alignment horizontal="distributed" vertical="center" wrapText="1" indent="1"/>
    </xf>
    <xf numFmtId="0" fontId="0" fillId="0" borderId="5" xfId="0" applyFill="1" applyBorder="1" applyAlignment="1" applyProtection="1">
      <alignment horizontal="distributed" vertical="center" indent="1"/>
    </xf>
    <xf numFmtId="0" fontId="97" fillId="9" borderId="0" xfId="0" applyFont="1" applyFill="1" applyAlignment="1" applyProtection="1">
      <alignment horizontal="center" vertical="center" shrinkToFit="1"/>
    </xf>
    <xf numFmtId="0" fontId="6" fillId="5" borderId="10" xfId="0" applyFont="1" applyFill="1" applyBorder="1" applyAlignment="1" applyProtection="1">
      <alignment horizontal="right" vertical="center"/>
    </xf>
    <xf numFmtId="0" fontId="6" fillId="5" borderId="4" xfId="0" applyFont="1" applyFill="1" applyBorder="1" applyAlignment="1" applyProtection="1">
      <alignment horizontal="right" vertical="center"/>
    </xf>
    <xf numFmtId="0" fontId="6" fillId="5" borderId="11" xfId="0" applyFont="1" applyFill="1" applyBorder="1" applyAlignment="1" applyProtection="1">
      <alignment horizontal="right" vertical="center"/>
    </xf>
    <xf numFmtId="0" fontId="6" fillId="5" borderId="0" xfId="0" applyFont="1" applyFill="1" applyBorder="1" applyAlignment="1" applyProtection="1">
      <alignment horizontal="right" vertical="center"/>
    </xf>
    <xf numFmtId="0" fontId="6" fillId="5" borderId="12" xfId="0" applyFont="1" applyFill="1" applyBorder="1" applyAlignment="1" applyProtection="1">
      <alignment horizontal="right" vertical="center"/>
    </xf>
    <xf numFmtId="0" fontId="6" fillId="5" borderId="2" xfId="0" applyFont="1" applyFill="1" applyBorder="1" applyAlignment="1" applyProtection="1">
      <alignment horizontal="right" vertical="center"/>
    </xf>
    <xf numFmtId="0" fontId="70" fillId="5" borderId="4" xfId="0" applyFont="1" applyFill="1" applyBorder="1" applyAlignment="1" applyProtection="1">
      <alignment horizontal="center" vertical="center"/>
      <protection locked="0"/>
    </xf>
    <xf numFmtId="0" fontId="70" fillId="5" borderId="0" xfId="0" applyFont="1" applyFill="1" applyBorder="1" applyAlignment="1" applyProtection="1">
      <alignment horizontal="center" vertical="center"/>
      <protection locked="0"/>
    </xf>
    <xf numFmtId="0" fontId="70" fillId="5" borderId="2" xfId="0" applyFont="1" applyFill="1" applyBorder="1" applyAlignment="1" applyProtection="1">
      <alignment horizontal="center" vertical="center"/>
      <protection locked="0"/>
    </xf>
    <xf numFmtId="0" fontId="0" fillId="5" borderId="4" xfId="0" applyFill="1" applyBorder="1" applyAlignment="1" applyProtection="1">
      <alignment horizontal="left" vertical="center"/>
    </xf>
    <xf numFmtId="0" fontId="0" fillId="5" borderId="47" xfId="0" applyFill="1" applyBorder="1" applyAlignment="1" applyProtection="1">
      <alignment horizontal="left" vertical="center"/>
    </xf>
    <xf numFmtId="0" fontId="0" fillId="5" borderId="0" xfId="0" applyFill="1" applyBorder="1" applyAlignment="1" applyProtection="1">
      <alignment horizontal="left" vertical="center"/>
    </xf>
    <xf numFmtId="0" fontId="0" fillId="5" borderId="24" xfId="0" applyFill="1" applyBorder="1" applyAlignment="1" applyProtection="1">
      <alignment horizontal="left" vertical="center"/>
    </xf>
    <xf numFmtId="0" fontId="0" fillId="5" borderId="2" xfId="0" applyFill="1" applyBorder="1" applyAlignment="1" applyProtection="1">
      <alignment horizontal="left" vertical="center"/>
    </xf>
    <xf numFmtId="0" fontId="0" fillId="5" borderId="46" xfId="0" applyFill="1" applyBorder="1" applyAlignment="1" applyProtection="1">
      <alignment horizontal="left" vertical="center"/>
    </xf>
    <xf numFmtId="0" fontId="122" fillId="9" borderId="0" xfId="0" applyFont="1" applyFill="1" applyAlignment="1" applyProtection="1">
      <alignment horizontal="center" vertical="center"/>
    </xf>
    <xf numFmtId="0" fontId="137" fillId="0" borderId="5" xfId="0" applyFont="1" applyFill="1" applyBorder="1" applyAlignment="1" applyProtection="1">
      <alignment horizontal="distributed" vertical="center" indent="1"/>
    </xf>
    <xf numFmtId="0" fontId="155" fillId="5" borderId="4" xfId="0" applyFont="1" applyFill="1" applyBorder="1" applyAlignment="1" applyProtection="1">
      <alignment horizontal="center" vertical="center"/>
      <protection locked="0"/>
    </xf>
    <xf numFmtId="0" fontId="155" fillId="5" borderId="0" xfId="0" applyFont="1" applyFill="1" applyBorder="1" applyAlignment="1" applyProtection="1">
      <alignment horizontal="center" vertical="center"/>
      <protection locked="0"/>
    </xf>
    <xf numFmtId="0" fontId="155" fillId="5" borderId="2" xfId="0" applyFont="1" applyFill="1" applyBorder="1" applyAlignment="1" applyProtection="1">
      <alignment horizontal="center" vertical="center"/>
      <protection locked="0"/>
    </xf>
    <xf numFmtId="0" fontId="137" fillId="5" borderId="4" xfId="0" applyFont="1" applyFill="1" applyBorder="1" applyAlignment="1" applyProtection="1">
      <alignment horizontal="left" vertical="center"/>
    </xf>
    <xf numFmtId="0" fontId="137" fillId="5" borderId="47" xfId="0" applyFont="1" applyFill="1" applyBorder="1" applyAlignment="1" applyProtection="1">
      <alignment horizontal="left" vertical="center"/>
    </xf>
    <xf numFmtId="0" fontId="137" fillId="5" borderId="0" xfId="0" applyFont="1" applyFill="1" applyBorder="1" applyAlignment="1" applyProtection="1">
      <alignment horizontal="left" vertical="center"/>
    </xf>
    <xf numFmtId="0" fontId="137" fillId="5" borderId="24" xfId="0" applyFont="1" applyFill="1" applyBorder="1" applyAlignment="1" applyProtection="1">
      <alignment horizontal="left" vertical="center"/>
    </xf>
    <xf numFmtId="0" fontId="137" fillId="5" borderId="2" xfId="0" applyFont="1" applyFill="1" applyBorder="1" applyAlignment="1" applyProtection="1">
      <alignment horizontal="left" vertical="center"/>
    </xf>
    <xf numFmtId="0" fontId="137" fillId="5" borderId="46" xfId="0" applyFont="1" applyFill="1" applyBorder="1" applyAlignment="1" applyProtection="1">
      <alignment horizontal="left" vertical="center"/>
    </xf>
    <xf numFmtId="0" fontId="137" fillId="0" borderId="10" xfId="0" applyFont="1" applyFill="1" applyBorder="1" applyAlignment="1" applyProtection="1">
      <alignment horizontal="distributed" vertical="center" wrapText="1" indent="1"/>
    </xf>
    <xf numFmtId="0" fontId="137" fillId="0" borderId="47" xfId="0" applyFont="1" applyFill="1" applyBorder="1" applyAlignment="1" applyProtection="1">
      <alignment horizontal="distributed" vertical="center" wrapText="1" indent="1"/>
    </xf>
    <xf numFmtId="0" fontId="137" fillId="0" borderId="11" xfId="0" applyFont="1" applyFill="1" applyBorder="1" applyAlignment="1" applyProtection="1">
      <alignment horizontal="distributed" vertical="center" wrapText="1" indent="1"/>
    </xf>
    <xf numFmtId="0" fontId="137" fillId="0" borderId="24" xfId="0" applyFont="1" applyFill="1" applyBorder="1" applyAlignment="1" applyProtection="1">
      <alignment horizontal="distributed" vertical="center" wrapText="1" indent="1"/>
    </xf>
    <xf numFmtId="0" fontId="156" fillId="5" borderId="5" xfId="0" applyFont="1" applyFill="1" applyBorder="1" applyAlignment="1" applyProtection="1">
      <alignment horizontal="center" vertical="center"/>
      <protection locked="0"/>
    </xf>
    <xf numFmtId="0" fontId="99" fillId="0" borderId="11" xfId="0" applyFont="1" applyFill="1" applyBorder="1" applyAlignment="1" applyProtection="1">
      <alignment horizontal="center" vertical="center" wrapText="1"/>
    </xf>
    <xf numFmtId="0" fontId="99" fillId="0" borderId="24" xfId="0" applyFont="1" applyFill="1" applyBorder="1" applyAlignment="1" applyProtection="1">
      <alignment horizontal="center" vertical="center" wrapText="1"/>
    </xf>
    <xf numFmtId="0" fontId="99" fillId="0" borderId="12" xfId="0" applyFont="1" applyFill="1" applyBorder="1" applyAlignment="1" applyProtection="1">
      <alignment horizontal="center" vertical="center" wrapText="1"/>
    </xf>
    <xf numFmtId="0" fontId="99" fillId="0" borderId="46" xfId="0" applyFont="1" applyFill="1" applyBorder="1" applyAlignment="1" applyProtection="1">
      <alignment horizontal="center" vertical="center" wrapText="1"/>
    </xf>
    <xf numFmtId="0" fontId="137" fillId="5" borderId="5" xfId="0" applyFont="1" applyFill="1" applyBorder="1" applyAlignment="1" applyProtection="1">
      <alignment horizontal="left" vertical="center" wrapText="1"/>
    </xf>
    <xf numFmtId="0" fontId="137" fillId="0" borderId="12" xfId="0" applyFont="1" applyFill="1" applyBorder="1" applyAlignment="1" applyProtection="1">
      <alignment horizontal="distributed" vertical="center" wrapText="1" indent="1"/>
    </xf>
    <xf numFmtId="0" fontId="137" fillId="0" borderId="46" xfId="0" applyFont="1" applyFill="1" applyBorder="1" applyAlignment="1" applyProtection="1">
      <alignment horizontal="distributed" vertical="center" wrapText="1" indent="1"/>
    </xf>
    <xf numFmtId="0" fontId="157" fillId="7" borderId="10" xfId="0" applyFont="1" applyFill="1" applyBorder="1" applyAlignment="1" applyProtection="1">
      <alignment horizontal="center" vertical="center"/>
      <protection locked="0"/>
    </xf>
    <xf numFmtId="0" fontId="157" fillId="7" borderId="47" xfId="0" applyFont="1" applyFill="1" applyBorder="1" applyAlignment="1" applyProtection="1">
      <alignment horizontal="center" vertical="center"/>
      <protection locked="0"/>
    </xf>
    <xf numFmtId="0" fontId="157" fillId="7" borderId="11" xfId="0" applyFont="1" applyFill="1" applyBorder="1" applyAlignment="1" applyProtection="1">
      <alignment horizontal="center" vertical="center"/>
      <protection locked="0"/>
    </xf>
    <xf numFmtId="0" fontId="157" fillId="7" borderId="24" xfId="0" applyFont="1" applyFill="1" applyBorder="1" applyAlignment="1" applyProtection="1">
      <alignment horizontal="center" vertical="center"/>
      <protection locked="0"/>
    </xf>
    <xf numFmtId="0" fontId="157" fillId="7" borderId="12" xfId="0" applyFont="1" applyFill="1" applyBorder="1" applyAlignment="1" applyProtection="1">
      <alignment horizontal="center" vertical="center"/>
      <protection locked="0"/>
    </xf>
    <xf numFmtId="0" fontId="157" fillId="7" borderId="46" xfId="0" applyFont="1" applyFill="1" applyBorder="1" applyAlignment="1" applyProtection="1">
      <alignment horizontal="center" vertical="center"/>
      <protection locked="0"/>
    </xf>
    <xf numFmtId="0" fontId="104" fillId="7" borderId="4" xfId="0" applyFont="1" applyFill="1" applyBorder="1" applyAlignment="1" applyProtection="1">
      <alignment horizontal="center" vertical="center"/>
    </xf>
    <xf numFmtId="0" fontId="104" fillId="7" borderId="47" xfId="0" applyFont="1" applyFill="1" applyBorder="1" applyAlignment="1" applyProtection="1">
      <alignment horizontal="center" vertical="center"/>
    </xf>
    <xf numFmtId="0" fontId="104" fillId="7" borderId="0" xfId="0" applyFont="1" applyFill="1" applyBorder="1" applyAlignment="1" applyProtection="1">
      <alignment horizontal="center" vertical="center"/>
    </xf>
    <xf numFmtId="0" fontId="104" fillId="7" borderId="24" xfId="0" applyFont="1" applyFill="1" applyBorder="1" applyAlignment="1" applyProtection="1">
      <alignment horizontal="center" vertical="center"/>
    </xf>
    <xf numFmtId="0" fontId="104" fillId="7" borderId="2" xfId="0" applyFont="1" applyFill="1" applyBorder="1" applyAlignment="1" applyProtection="1">
      <alignment horizontal="center" vertical="center"/>
    </xf>
    <xf numFmtId="0" fontId="104" fillId="7" borderId="46" xfId="0" applyFont="1" applyFill="1" applyBorder="1" applyAlignment="1" applyProtection="1">
      <alignment horizontal="center" vertical="center"/>
    </xf>
    <xf numFmtId="0" fontId="56" fillId="0" borderId="0" xfId="0" applyFont="1" applyFill="1" applyAlignment="1" applyProtection="1">
      <alignment horizontal="left" vertical="center" wrapText="1"/>
    </xf>
    <xf numFmtId="0" fontId="70" fillId="7" borderId="5" xfId="0" applyFont="1" applyFill="1" applyBorder="1" applyAlignment="1" applyProtection="1">
      <alignment horizontal="center" vertical="center"/>
      <protection locked="0"/>
    </xf>
    <xf numFmtId="0" fontId="0" fillId="5" borderId="5" xfId="0" applyFill="1" applyBorder="1" applyAlignment="1" applyProtection="1">
      <alignment horizontal="left" vertical="center" wrapText="1"/>
    </xf>
    <xf numFmtId="0" fontId="0" fillId="5" borderId="5" xfId="0" applyFill="1" applyBorder="1" applyProtection="1">
      <alignment vertical="center"/>
    </xf>
    <xf numFmtId="0" fontId="78" fillId="7" borderId="5" xfId="0" applyFont="1" applyFill="1" applyBorder="1" applyAlignment="1" applyProtection="1">
      <alignment horizontal="center" vertical="center"/>
      <protection locked="0"/>
    </xf>
    <xf numFmtId="0" fontId="51" fillId="0" borderId="11" xfId="0" applyFont="1" applyFill="1" applyBorder="1" applyAlignment="1" applyProtection="1">
      <alignment horizontal="center" vertical="center" wrapText="1"/>
    </xf>
    <xf numFmtId="0" fontId="51" fillId="0" borderId="24" xfId="0" applyFont="1" applyFill="1" applyBorder="1" applyAlignment="1" applyProtection="1">
      <alignment horizontal="center" vertical="center" wrapText="1"/>
    </xf>
    <xf numFmtId="0" fontId="51" fillId="0" borderId="12" xfId="0" applyFont="1" applyFill="1" applyBorder="1" applyAlignment="1" applyProtection="1">
      <alignment horizontal="center" vertical="center" wrapText="1"/>
    </xf>
    <xf numFmtId="0" fontId="51" fillId="0" borderId="46" xfId="0" applyFont="1" applyFill="1" applyBorder="1" applyAlignment="1" applyProtection="1">
      <alignment horizontal="center" vertical="center" wrapText="1"/>
    </xf>
    <xf numFmtId="0" fontId="93" fillId="5" borderId="5" xfId="0" applyFont="1" applyFill="1" applyBorder="1" applyAlignment="1" applyProtection="1">
      <alignment horizontal="center" vertical="center" wrapText="1"/>
      <protection locked="0"/>
    </xf>
    <xf numFmtId="0" fontId="158" fillId="0" borderId="0" xfId="0" applyFont="1" applyFill="1" applyAlignment="1" applyProtection="1">
      <alignment horizontal="center" vertical="center"/>
    </xf>
    <xf numFmtId="0" fontId="0" fillId="0" borderId="4" xfId="0"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0" borderId="2" xfId="0" applyFill="1" applyBorder="1" applyAlignment="1" applyProtection="1">
      <alignment horizontal="center" vertical="center" wrapText="1"/>
    </xf>
    <xf numFmtId="0" fontId="159" fillId="16" borderId="10" xfId="0" applyFont="1" applyFill="1" applyBorder="1" applyAlignment="1" applyProtection="1">
      <alignment horizontal="left" vertical="center"/>
      <protection locked="0"/>
    </xf>
    <xf numFmtId="0" fontId="159" fillId="16" borderId="4" xfId="0" applyFont="1" applyFill="1" applyBorder="1" applyAlignment="1" applyProtection="1">
      <alignment horizontal="left" vertical="center"/>
      <protection locked="0"/>
    </xf>
    <xf numFmtId="0" fontId="159" fillId="16" borderId="47" xfId="0" applyFont="1" applyFill="1" applyBorder="1" applyAlignment="1" applyProtection="1">
      <alignment horizontal="left" vertical="center"/>
      <protection locked="0"/>
    </xf>
    <xf numFmtId="0" fontId="159" fillId="16" borderId="11" xfId="0" applyFont="1" applyFill="1" applyBorder="1" applyAlignment="1" applyProtection="1">
      <alignment horizontal="left" vertical="center"/>
      <protection locked="0"/>
    </xf>
    <xf numFmtId="0" fontId="159" fillId="16" borderId="0" xfId="0" applyFont="1" applyFill="1" applyBorder="1" applyAlignment="1" applyProtection="1">
      <alignment horizontal="left" vertical="center"/>
      <protection locked="0"/>
    </xf>
    <xf numFmtId="0" fontId="159" fillId="16" borderId="24" xfId="0" applyFont="1" applyFill="1" applyBorder="1" applyAlignment="1" applyProtection="1">
      <alignment horizontal="left" vertical="center"/>
      <protection locked="0"/>
    </xf>
    <xf numFmtId="0" fontId="159" fillId="16" borderId="12" xfId="0" applyFont="1" applyFill="1" applyBorder="1" applyAlignment="1" applyProtection="1">
      <alignment horizontal="left" vertical="center"/>
      <protection locked="0"/>
    </xf>
    <xf numFmtId="0" fontId="159" fillId="16" borderId="2" xfId="0" applyFont="1" applyFill="1" applyBorder="1" applyAlignment="1" applyProtection="1">
      <alignment horizontal="left" vertical="center"/>
      <protection locked="0"/>
    </xf>
    <xf numFmtId="0" fontId="159" fillId="16" borderId="46" xfId="0" applyFont="1" applyFill="1" applyBorder="1" applyAlignment="1" applyProtection="1">
      <alignment horizontal="left" vertical="center"/>
      <protection locked="0"/>
    </xf>
    <xf numFmtId="0" fontId="159" fillId="16" borderId="10" xfId="0" applyFont="1" applyFill="1" applyBorder="1" applyAlignment="1" applyProtection="1">
      <alignment horizontal="left" vertical="center" wrapText="1"/>
      <protection locked="0"/>
    </xf>
    <xf numFmtId="0" fontId="159" fillId="16" borderId="4" xfId="0" applyFont="1" applyFill="1" applyBorder="1" applyAlignment="1" applyProtection="1">
      <alignment horizontal="left" vertical="center" wrapText="1"/>
      <protection locked="0"/>
    </xf>
    <xf numFmtId="0" fontId="159" fillId="16" borderId="47" xfId="0" applyFont="1" applyFill="1" applyBorder="1" applyAlignment="1" applyProtection="1">
      <alignment horizontal="left" vertical="center" wrapText="1"/>
      <protection locked="0"/>
    </xf>
    <xf numFmtId="0" fontId="159" fillId="16" borderId="11" xfId="0" applyFont="1" applyFill="1" applyBorder="1" applyAlignment="1" applyProtection="1">
      <alignment horizontal="left" vertical="center" wrapText="1"/>
      <protection locked="0"/>
    </xf>
    <xf numFmtId="0" fontId="159" fillId="16" borderId="0" xfId="0" applyFont="1" applyFill="1" applyBorder="1" applyAlignment="1" applyProtection="1">
      <alignment horizontal="left" vertical="center" wrapText="1"/>
      <protection locked="0"/>
    </xf>
    <xf numFmtId="0" fontId="159" fillId="16" borderId="24" xfId="0" applyFont="1" applyFill="1" applyBorder="1" applyAlignment="1" applyProtection="1">
      <alignment horizontal="left" vertical="center" wrapText="1"/>
      <protection locked="0"/>
    </xf>
    <xf numFmtId="0" fontId="159" fillId="16" borderId="12" xfId="0" applyFont="1" applyFill="1" applyBorder="1" applyAlignment="1" applyProtection="1">
      <alignment horizontal="left" vertical="center" wrapText="1"/>
      <protection locked="0"/>
    </xf>
    <xf numFmtId="0" fontId="159" fillId="16" borderId="2" xfId="0" applyFont="1" applyFill="1" applyBorder="1" applyAlignment="1" applyProtection="1">
      <alignment horizontal="left" vertical="center" wrapText="1"/>
      <protection locked="0"/>
    </xf>
    <xf numFmtId="0" fontId="159" fillId="16" borderId="46" xfId="0" applyFont="1" applyFill="1" applyBorder="1" applyAlignment="1" applyProtection="1">
      <alignment horizontal="left" vertical="center" wrapText="1"/>
      <protection locked="0"/>
    </xf>
    <xf numFmtId="0" fontId="0" fillId="0" borderId="5" xfId="0" applyFont="1" applyFill="1" applyBorder="1" applyAlignment="1" applyProtection="1">
      <alignment horizontal="center" vertical="center" wrapText="1"/>
    </xf>
    <xf numFmtId="0" fontId="15" fillId="0" borderId="0" xfId="0" applyFont="1" applyFill="1" applyBorder="1" applyAlignment="1" applyProtection="1">
      <alignment horizontal="center" vertical="center" wrapText="1"/>
    </xf>
    <xf numFmtId="0" fontId="0" fillId="12" borderId="0" xfId="0" applyFill="1" applyBorder="1" applyAlignment="1" applyProtection="1">
      <alignment horizontal="left" vertical="center" wrapText="1"/>
    </xf>
    <xf numFmtId="0" fontId="0" fillId="12" borderId="0" xfId="0" applyFill="1" applyBorder="1" applyProtection="1">
      <alignment vertical="center"/>
    </xf>
    <xf numFmtId="0" fontId="80" fillId="12" borderId="0" xfId="0" applyFont="1" applyFill="1" applyBorder="1" applyAlignment="1" applyProtection="1">
      <alignment horizontal="center" vertical="center" wrapText="1"/>
      <protection locked="0"/>
    </xf>
    <xf numFmtId="0" fontId="56" fillId="0" borderId="0" xfId="0" applyFont="1" applyFill="1" applyAlignment="1" applyProtection="1">
      <alignment horizontal="left" vertical="top" wrapText="1"/>
    </xf>
    <xf numFmtId="0" fontId="78" fillId="7" borderId="10" xfId="0" applyFont="1" applyFill="1" applyBorder="1" applyAlignment="1" applyProtection="1">
      <alignment horizontal="center" vertical="center"/>
      <protection locked="0"/>
    </xf>
    <xf numFmtId="0" fontId="78" fillId="7" borderId="47" xfId="0" applyFont="1" applyFill="1" applyBorder="1" applyAlignment="1" applyProtection="1">
      <alignment horizontal="center" vertical="center"/>
      <protection locked="0"/>
    </xf>
    <xf numFmtId="0" fontId="78" fillId="7" borderId="12" xfId="0" applyFont="1" applyFill="1" applyBorder="1" applyAlignment="1" applyProtection="1">
      <alignment horizontal="center" vertical="center"/>
      <protection locked="0"/>
    </xf>
    <xf numFmtId="0" fontId="78" fillId="7" borderId="46" xfId="0" applyFont="1" applyFill="1" applyBorder="1" applyAlignment="1" applyProtection="1">
      <alignment horizontal="center" vertical="center"/>
      <protection locked="0"/>
    </xf>
    <xf numFmtId="0" fontId="7" fillId="7" borderId="10" xfId="0" applyFont="1" applyFill="1" applyBorder="1" applyAlignment="1" applyProtection="1">
      <alignment horizontal="left" vertical="center" indent="1"/>
    </xf>
    <xf numFmtId="0" fontId="73" fillId="7" borderId="4" xfId="0" applyFont="1" applyFill="1" applyBorder="1" applyAlignment="1" applyProtection="1">
      <alignment horizontal="left" vertical="center" indent="1"/>
    </xf>
    <xf numFmtId="0" fontId="73" fillId="7" borderId="47" xfId="0" applyFont="1" applyFill="1" applyBorder="1" applyAlignment="1" applyProtection="1">
      <alignment horizontal="left" vertical="center" indent="1"/>
    </xf>
    <xf numFmtId="0" fontId="73" fillId="7" borderId="12" xfId="0" applyFont="1" applyFill="1" applyBorder="1" applyAlignment="1" applyProtection="1">
      <alignment horizontal="left" vertical="center" indent="1"/>
    </xf>
    <xf numFmtId="0" fontId="73" fillId="7" borderId="2" xfId="0" applyFont="1" applyFill="1" applyBorder="1" applyAlignment="1" applyProtection="1">
      <alignment horizontal="left" vertical="center" indent="1"/>
    </xf>
    <xf numFmtId="0" fontId="73" fillId="7" borderId="46" xfId="0" applyFont="1" applyFill="1" applyBorder="1" applyAlignment="1" applyProtection="1">
      <alignment horizontal="left" vertical="center" indent="1"/>
    </xf>
    <xf numFmtId="0" fontId="100" fillId="7" borderId="10" xfId="0" applyFont="1" applyFill="1" applyBorder="1" applyAlignment="1" applyProtection="1">
      <alignment horizontal="left" vertical="center" wrapText="1" indent="1"/>
      <protection locked="0"/>
    </xf>
    <xf numFmtId="0" fontId="101" fillId="7" borderId="4" xfId="0" applyFont="1" applyFill="1" applyBorder="1" applyAlignment="1" applyProtection="1">
      <alignment horizontal="left" vertical="center" wrapText="1" indent="1"/>
      <protection locked="0"/>
    </xf>
    <xf numFmtId="0" fontId="140" fillId="0" borderId="4" xfId="0" applyFont="1" applyBorder="1" applyAlignment="1">
      <alignment horizontal="left" vertical="center" wrapText="1" indent="1"/>
    </xf>
    <xf numFmtId="0" fontId="140" fillId="0" borderId="47" xfId="0" applyFont="1" applyBorder="1" applyAlignment="1">
      <alignment horizontal="left" vertical="center" wrapText="1" indent="1"/>
    </xf>
    <xf numFmtId="0" fontId="101" fillId="7" borderId="12" xfId="0" applyFont="1" applyFill="1" applyBorder="1" applyAlignment="1" applyProtection="1">
      <alignment horizontal="left" vertical="center" wrapText="1" indent="1"/>
      <protection locked="0"/>
    </xf>
    <xf numFmtId="0" fontId="101" fillId="7" borderId="2" xfId="0" applyFont="1" applyFill="1" applyBorder="1" applyAlignment="1" applyProtection="1">
      <alignment horizontal="left" vertical="center" wrapText="1" indent="1"/>
      <protection locked="0"/>
    </xf>
    <xf numFmtId="0" fontId="140" fillId="0" borderId="2" xfId="0" applyFont="1" applyBorder="1" applyAlignment="1">
      <alignment horizontal="left" vertical="center" wrapText="1" indent="1"/>
    </xf>
    <xf numFmtId="0" fontId="140" fillId="0" borderId="46" xfId="0" applyFont="1" applyBorder="1" applyAlignment="1">
      <alignment horizontal="left" vertical="center" wrapText="1" indent="1"/>
    </xf>
    <xf numFmtId="0" fontId="5" fillId="7" borderId="10" xfId="0" applyFont="1" applyFill="1" applyBorder="1" applyAlignment="1" applyProtection="1">
      <alignment horizontal="left" vertical="center" wrapText="1" indent="1"/>
    </xf>
    <xf numFmtId="0" fontId="79" fillId="7" borderId="4" xfId="0" applyFont="1" applyFill="1" applyBorder="1" applyAlignment="1" applyProtection="1">
      <alignment horizontal="left" vertical="center" wrapText="1" indent="1"/>
    </xf>
    <xf numFmtId="0" fontId="79" fillId="7" borderId="47" xfId="0" applyFont="1" applyFill="1" applyBorder="1" applyAlignment="1" applyProtection="1">
      <alignment horizontal="left" vertical="center" wrapText="1" indent="1"/>
    </xf>
    <xf numFmtId="0" fontId="79" fillId="7" borderId="12" xfId="0" applyFont="1" applyFill="1" applyBorder="1" applyAlignment="1" applyProtection="1">
      <alignment horizontal="left" vertical="center" wrapText="1" indent="1"/>
    </xf>
    <xf numFmtId="0" fontId="79" fillId="7" borderId="2" xfId="0" applyFont="1" applyFill="1" applyBorder="1" applyAlignment="1" applyProtection="1">
      <alignment horizontal="left" vertical="center" wrapText="1" indent="1"/>
    </xf>
    <xf numFmtId="0" fontId="79" fillId="7" borderId="46" xfId="0" applyFont="1" applyFill="1" applyBorder="1" applyAlignment="1" applyProtection="1">
      <alignment horizontal="left" vertical="center" wrapText="1" indent="1"/>
    </xf>
    <xf numFmtId="0" fontId="5" fillId="7" borderId="4" xfId="0" applyFont="1" applyFill="1" applyBorder="1" applyAlignment="1" applyProtection="1">
      <alignment horizontal="left" vertical="center" indent="1"/>
    </xf>
    <xf numFmtId="0" fontId="79" fillId="7" borderId="4" xfId="0" applyFont="1" applyFill="1" applyBorder="1" applyAlignment="1" applyProtection="1">
      <alignment horizontal="left" vertical="center" indent="1"/>
    </xf>
    <xf numFmtId="0" fontId="79" fillId="7" borderId="47" xfId="0" applyFont="1" applyFill="1" applyBorder="1" applyAlignment="1" applyProtection="1">
      <alignment horizontal="left" vertical="center" indent="1"/>
    </xf>
    <xf numFmtId="0" fontId="79" fillId="7" borderId="2" xfId="0" applyFont="1" applyFill="1" applyBorder="1" applyAlignment="1" applyProtection="1">
      <alignment horizontal="left" vertical="center" indent="1"/>
    </xf>
    <xf numFmtId="0" fontId="79" fillId="7" borderId="46" xfId="0" applyFont="1" applyFill="1" applyBorder="1" applyAlignment="1" applyProtection="1">
      <alignment horizontal="left" vertical="center" indent="1"/>
    </xf>
    <xf numFmtId="0" fontId="75" fillId="5" borderId="10" xfId="0" applyFont="1" applyFill="1" applyBorder="1" applyAlignment="1" applyProtection="1">
      <alignment horizontal="center" vertical="center"/>
      <protection locked="0"/>
    </xf>
    <xf numFmtId="0" fontId="75" fillId="5" borderId="47" xfId="0" applyFont="1" applyFill="1" applyBorder="1" applyAlignment="1" applyProtection="1">
      <alignment horizontal="center" vertical="center"/>
      <protection locked="0"/>
    </xf>
    <xf numFmtId="0" fontId="75" fillId="5" borderId="11" xfId="0" applyFont="1" applyFill="1" applyBorder="1" applyAlignment="1" applyProtection="1">
      <alignment horizontal="center" vertical="center"/>
      <protection locked="0"/>
    </xf>
    <xf numFmtId="0" fontId="75" fillId="5" borderId="24" xfId="0" applyFont="1" applyFill="1" applyBorder="1" applyAlignment="1" applyProtection="1">
      <alignment horizontal="center" vertical="center"/>
      <protection locked="0"/>
    </xf>
    <xf numFmtId="0" fontId="75" fillId="5" borderId="12" xfId="0" applyFont="1" applyFill="1" applyBorder="1" applyAlignment="1" applyProtection="1">
      <alignment horizontal="center" vertical="center"/>
      <protection locked="0"/>
    </xf>
    <xf numFmtId="0" fontId="75" fillId="5" borderId="46" xfId="0" applyFont="1" applyFill="1" applyBorder="1" applyAlignment="1" applyProtection="1">
      <alignment horizontal="center" vertical="center"/>
      <protection locked="0"/>
    </xf>
    <xf numFmtId="0" fontId="14" fillId="5" borderId="10" xfId="0" applyFont="1" applyFill="1" applyBorder="1" applyAlignment="1" applyProtection="1">
      <alignment horizontal="center" vertical="center"/>
    </xf>
    <xf numFmtId="0" fontId="14" fillId="5" borderId="4" xfId="0" applyFont="1" applyFill="1" applyBorder="1" applyAlignment="1" applyProtection="1">
      <alignment horizontal="center" vertical="center"/>
    </xf>
    <xf numFmtId="0" fontId="14" fillId="5" borderId="47" xfId="0" applyFont="1" applyFill="1" applyBorder="1" applyAlignment="1" applyProtection="1">
      <alignment horizontal="center" vertical="center"/>
    </xf>
    <xf numFmtId="0" fontId="14" fillId="5" borderId="11" xfId="0" applyFont="1" applyFill="1" applyBorder="1" applyAlignment="1" applyProtection="1">
      <alignment horizontal="center" vertical="center"/>
    </xf>
    <xf numFmtId="0" fontId="14" fillId="5" borderId="0" xfId="0" applyFont="1" applyFill="1" applyBorder="1" applyAlignment="1" applyProtection="1">
      <alignment horizontal="center" vertical="center"/>
    </xf>
    <xf numFmtId="0" fontId="14" fillId="5" borderId="24" xfId="0" applyFont="1" applyFill="1" applyBorder="1" applyAlignment="1" applyProtection="1">
      <alignment horizontal="center" vertical="center"/>
    </xf>
    <xf numFmtId="0" fontId="14" fillId="5" borderId="12" xfId="0" applyFont="1" applyFill="1" applyBorder="1" applyAlignment="1" applyProtection="1">
      <alignment horizontal="center" vertical="center"/>
    </xf>
    <xf numFmtId="0" fontId="14" fillId="5" borderId="2" xfId="0" applyFont="1" applyFill="1" applyBorder="1" applyAlignment="1" applyProtection="1">
      <alignment horizontal="center" vertical="center"/>
    </xf>
    <xf numFmtId="0" fontId="14" fillId="5" borderId="46" xfId="0" applyFont="1" applyFill="1" applyBorder="1" applyAlignment="1" applyProtection="1">
      <alignment horizontal="center" vertical="center"/>
    </xf>
    <xf numFmtId="0" fontId="138" fillId="11" borderId="67" xfId="0" applyFont="1" applyFill="1" applyBorder="1" applyAlignment="1" applyProtection="1">
      <alignment horizontal="center" vertical="center"/>
    </xf>
    <xf numFmtId="0" fontId="138" fillId="11" borderId="39" xfId="0" applyFont="1" applyFill="1" applyBorder="1" applyAlignment="1">
      <alignment horizontal="center" vertical="center"/>
    </xf>
    <xf numFmtId="0" fontId="138" fillId="11" borderId="68" xfId="0" applyFont="1" applyFill="1" applyBorder="1" applyAlignment="1">
      <alignment horizontal="center" vertical="center"/>
    </xf>
    <xf numFmtId="0" fontId="138" fillId="11" borderId="12" xfId="0" applyFont="1" applyFill="1" applyBorder="1" applyAlignment="1">
      <alignment horizontal="center" vertical="center"/>
    </xf>
    <xf numFmtId="0" fontId="138" fillId="11" borderId="2" xfId="0" applyFont="1" applyFill="1" applyBorder="1" applyAlignment="1">
      <alignment horizontal="center" vertical="center"/>
    </xf>
    <xf numFmtId="0" fontId="138" fillId="11" borderId="46" xfId="0" applyFont="1" applyFill="1" applyBorder="1" applyAlignment="1">
      <alignment horizontal="center" vertical="center"/>
    </xf>
    <xf numFmtId="0" fontId="53" fillId="11" borderId="67" xfId="0" applyFont="1" applyFill="1" applyBorder="1" applyAlignment="1" applyProtection="1">
      <alignment horizontal="right" vertical="center" indent="2"/>
    </xf>
    <xf numFmtId="0" fontId="0" fillId="0" borderId="39" xfId="0" applyBorder="1" applyAlignment="1">
      <alignment horizontal="right" vertical="center" indent="2"/>
    </xf>
    <xf numFmtId="0" fontId="0" fillId="0" borderId="12" xfId="0" applyBorder="1" applyAlignment="1">
      <alignment horizontal="right" vertical="center" indent="2"/>
    </xf>
    <xf numFmtId="0" fontId="0" fillId="0" borderId="2" xfId="0" applyBorder="1" applyAlignment="1">
      <alignment horizontal="right" vertical="center" indent="2"/>
    </xf>
    <xf numFmtId="0" fontId="53" fillId="11" borderId="39" xfId="0" applyFont="1" applyFill="1" applyBorder="1" applyAlignment="1" applyProtection="1">
      <alignment horizontal="left" vertical="center"/>
    </xf>
    <xf numFmtId="0" fontId="138" fillId="11" borderId="68" xfId="0" applyFont="1" applyFill="1" applyBorder="1" applyAlignment="1">
      <alignment horizontal="left" vertical="center"/>
    </xf>
    <xf numFmtId="0" fontId="138" fillId="11" borderId="2" xfId="0" applyFont="1" applyFill="1" applyBorder="1" applyAlignment="1">
      <alignment horizontal="left" vertical="center"/>
    </xf>
    <xf numFmtId="0" fontId="138" fillId="11" borderId="46" xfId="0" applyFont="1" applyFill="1" applyBorder="1" applyAlignment="1">
      <alignment horizontal="left" vertical="center"/>
    </xf>
    <xf numFmtId="0" fontId="23" fillId="11" borderId="10" xfId="0" applyFont="1" applyFill="1" applyBorder="1" applyAlignment="1" applyProtection="1">
      <alignment horizontal="center" vertical="center"/>
    </xf>
    <xf numFmtId="0" fontId="138" fillId="11" borderId="4" xfId="0" applyFont="1" applyFill="1" applyBorder="1" applyAlignment="1">
      <alignment horizontal="center" vertical="center"/>
    </xf>
    <xf numFmtId="0" fontId="138" fillId="11" borderId="47" xfId="0" applyFont="1" applyFill="1" applyBorder="1" applyAlignment="1">
      <alignment horizontal="center" vertical="center"/>
    </xf>
    <xf numFmtId="0" fontId="138" fillId="11" borderId="10" xfId="0" applyFont="1" applyFill="1" applyBorder="1" applyAlignment="1" applyProtection="1">
      <alignment horizontal="right" vertical="center" indent="2"/>
      <protection locked="0"/>
    </xf>
    <xf numFmtId="0" fontId="138" fillId="11" borderId="4" xfId="0" applyFont="1" applyFill="1" applyBorder="1" applyAlignment="1" applyProtection="1">
      <alignment horizontal="right" vertical="center" indent="2"/>
      <protection locked="0"/>
    </xf>
    <xf numFmtId="0" fontId="138" fillId="11" borderId="12" xfId="0" applyFont="1" applyFill="1" applyBorder="1" applyAlignment="1" applyProtection="1">
      <alignment horizontal="right" vertical="center" indent="2"/>
      <protection locked="0"/>
    </xf>
    <xf numFmtId="0" fontId="138" fillId="11" borderId="2" xfId="0" applyFont="1" applyFill="1" applyBorder="1" applyAlignment="1" applyProtection="1">
      <alignment horizontal="right" vertical="center" indent="2"/>
      <protection locked="0"/>
    </xf>
    <xf numFmtId="0" fontId="53" fillId="11" borderId="4" xfId="0" applyFont="1" applyFill="1" applyBorder="1" applyAlignment="1" applyProtection="1">
      <alignment horizontal="left" vertical="center"/>
    </xf>
    <xf numFmtId="0" fontId="138" fillId="11" borderId="47" xfId="0" applyFont="1" applyFill="1" applyBorder="1" applyAlignment="1">
      <alignment horizontal="left" vertical="center"/>
    </xf>
    <xf numFmtId="0" fontId="138" fillId="11" borderId="10" xfId="0" applyFont="1" applyFill="1" applyBorder="1" applyAlignment="1" applyProtection="1">
      <alignment horizontal="center" vertical="center"/>
    </xf>
    <xf numFmtId="0" fontId="138" fillId="11" borderId="69" xfId="0" applyFont="1" applyFill="1" applyBorder="1" applyAlignment="1">
      <alignment horizontal="center" vertical="center"/>
    </xf>
    <xf numFmtId="0" fontId="138" fillId="11" borderId="43" xfId="0" applyFont="1" applyFill="1" applyBorder="1" applyAlignment="1">
      <alignment horizontal="center" vertical="center"/>
    </xf>
    <xf numFmtId="0" fontId="138" fillId="11" borderId="70" xfId="0" applyFont="1" applyFill="1" applyBorder="1" applyAlignment="1">
      <alignment horizontal="center" vertical="center"/>
    </xf>
    <xf numFmtId="0" fontId="138" fillId="11" borderId="69" xfId="0" applyFont="1" applyFill="1" applyBorder="1" applyAlignment="1" applyProtection="1">
      <alignment horizontal="right" vertical="center" indent="2"/>
      <protection locked="0"/>
    </xf>
    <xf numFmtId="0" fontId="138" fillId="11" borderId="43" xfId="0" applyFont="1" applyFill="1" applyBorder="1" applyAlignment="1" applyProtection="1">
      <alignment horizontal="right" vertical="center" indent="2"/>
      <protection locked="0"/>
    </xf>
    <xf numFmtId="0" fontId="138" fillId="11" borderId="43" xfId="0" applyFont="1" applyFill="1" applyBorder="1" applyAlignment="1">
      <alignment horizontal="left" vertical="center"/>
    </xf>
    <xf numFmtId="0" fontId="138" fillId="11" borderId="70" xfId="0" applyFont="1" applyFill="1" applyBorder="1" applyAlignment="1">
      <alignment horizontal="left" vertical="center"/>
    </xf>
    <xf numFmtId="0" fontId="138" fillId="0" borderId="4" xfId="0" applyFont="1" applyBorder="1" applyAlignment="1">
      <alignment horizontal="center" vertical="center"/>
    </xf>
    <xf numFmtId="0" fontId="138" fillId="0" borderId="47" xfId="0" applyFont="1" applyBorder="1" applyAlignment="1">
      <alignment horizontal="center" vertical="center"/>
    </xf>
    <xf numFmtId="0" fontId="138" fillId="0" borderId="12" xfId="0" applyFont="1" applyBorder="1" applyAlignment="1">
      <alignment horizontal="center" vertical="center"/>
    </xf>
    <xf numFmtId="0" fontId="138" fillId="0" borderId="2" xfId="0" applyFont="1" applyBorder="1" applyAlignment="1">
      <alignment horizontal="center" vertical="center"/>
    </xf>
    <xf numFmtId="0" fontId="138" fillId="0" borderId="46" xfId="0" applyFont="1" applyBorder="1" applyAlignment="1">
      <alignment horizontal="center" vertical="center"/>
    </xf>
    <xf numFmtId="0" fontId="18" fillId="10" borderId="10" xfId="0" applyFont="1" applyFill="1" applyBorder="1" applyAlignment="1" applyProtection="1">
      <alignment horizontal="left" vertical="center" wrapText="1"/>
    </xf>
    <xf numFmtId="0" fontId="18" fillId="10" borderId="4" xfId="0" applyFont="1" applyFill="1" applyBorder="1" applyAlignment="1" applyProtection="1">
      <alignment horizontal="left" vertical="center" wrapText="1"/>
    </xf>
    <xf numFmtId="0" fontId="18" fillId="10" borderId="47" xfId="0" applyFont="1" applyFill="1" applyBorder="1" applyAlignment="1" applyProtection="1">
      <alignment horizontal="left" vertical="center" wrapText="1"/>
    </xf>
    <xf numFmtId="0" fontId="18" fillId="10" borderId="11" xfId="0" applyFont="1" applyFill="1" applyBorder="1" applyAlignment="1" applyProtection="1">
      <alignment horizontal="left" vertical="center" wrapText="1"/>
    </xf>
    <xf numFmtId="0" fontId="18" fillId="10" borderId="0" xfId="0" applyFont="1" applyFill="1" applyBorder="1" applyAlignment="1" applyProtection="1">
      <alignment horizontal="left" vertical="center" wrapText="1"/>
    </xf>
    <xf numFmtId="0" fontId="18" fillId="10" borderId="24" xfId="0" applyFont="1" applyFill="1" applyBorder="1" applyAlignment="1" applyProtection="1">
      <alignment horizontal="left" vertical="center" wrapText="1"/>
    </xf>
    <xf numFmtId="0" fontId="18" fillId="10" borderId="12" xfId="0" applyFont="1" applyFill="1" applyBorder="1" applyAlignment="1" applyProtection="1">
      <alignment horizontal="left" vertical="center" wrapText="1"/>
    </xf>
    <xf numFmtId="0" fontId="18" fillId="10" borderId="2" xfId="0" applyFont="1" applyFill="1" applyBorder="1" applyAlignment="1" applyProtection="1">
      <alignment horizontal="left" vertical="center" wrapText="1"/>
    </xf>
    <xf numFmtId="0" fontId="18" fillId="10" borderId="46" xfId="0" applyFont="1" applyFill="1" applyBorder="1" applyAlignment="1" applyProtection="1">
      <alignment horizontal="left" vertical="center" wrapText="1"/>
    </xf>
    <xf numFmtId="0" fontId="137" fillId="0" borderId="0" xfId="0" applyFont="1" applyFill="1" applyAlignment="1" applyProtection="1">
      <alignment vertical="center" wrapText="1"/>
    </xf>
    <xf numFmtId="0" fontId="38" fillId="11" borderId="18" xfId="0" applyFont="1" applyFill="1" applyBorder="1" applyAlignment="1" applyProtection="1">
      <alignment horizontal="center" vertical="center"/>
    </xf>
    <xf numFmtId="0" fontId="0" fillId="11" borderId="0" xfId="0" applyFill="1" applyBorder="1" applyAlignment="1">
      <alignment horizontal="center" vertical="center"/>
    </xf>
    <xf numFmtId="0" fontId="0" fillId="11" borderId="16" xfId="0" applyFill="1" applyBorder="1" applyAlignment="1">
      <alignment horizontal="center" vertical="center"/>
    </xf>
    <xf numFmtId="0" fontId="0" fillId="0" borderId="0" xfId="0" applyFill="1" applyAlignment="1" applyProtection="1">
      <alignment horizontal="center" vertical="center"/>
    </xf>
    <xf numFmtId="0" fontId="0" fillId="0" borderId="10" xfId="0" applyFill="1" applyBorder="1" applyAlignment="1" applyProtection="1">
      <alignment horizontal="distributed" vertical="center" wrapText="1" justifyLastLine="1"/>
    </xf>
    <xf numFmtId="0" fontId="0" fillId="0" borderId="47" xfId="0" applyFont="1" applyFill="1" applyBorder="1" applyAlignment="1" applyProtection="1">
      <alignment horizontal="distributed" vertical="center" wrapText="1" justifyLastLine="1"/>
    </xf>
    <xf numFmtId="0" fontId="0" fillId="0" borderId="11" xfId="0" applyFill="1" applyBorder="1" applyAlignment="1" applyProtection="1">
      <alignment horizontal="distributed" vertical="center" wrapText="1" justifyLastLine="1"/>
    </xf>
    <xf numFmtId="0" fontId="0" fillId="0" borderId="24" xfId="0" applyFont="1" applyFill="1" applyBorder="1" applyAlignment="1" applyProtection="1">
      <alignment horizontal="distributed" vertical="center" wrapText="1" justifyLastLine="1"/>
    </xf>
    <xf numFmtId="0" fontId="0" fillId="0" borderId="11" xfId="0" applyFont="1" applyFill="1" applyBorder="1" applyAlignment="1" applyProtection="1">
      <alignment horizontal="distributed" vertical="center" wrapText="1" justifyLastLine="1"/>
    </xf>
    <xf numFmtId="0" fontId="0" fillId="0" borderId="12" xfId="0" applyFont="1" applyFill="1" applyBorder="1" applyAlignment="1" applyProtection="1">
      <alignment horizontal="distributed" vertical="center" wrapText="1" justifyLastLine="1"/>
    </xf>
    <xf numFmtId="0" fontId="0" fillId="0" borderId="46" xfId="0" applyFont="1" applyFill="1" applyBorder="1" applyAlignment="1" applyProtection="1">
      <alignment horizontal="distributed" vertical="center" wrapText="1" justifyLastLine="1"/>
    </xf>
    <xf numFmtId="0" fontId="53" fillId="7" borderId="10" xfId="0" applyFont="1" applyFill="1" applyBorder="1" applyAlignment="1" applyProtection="1">
      <alignment horizontal="left" vertical="center" wrapText="1"/>
    </xf>
    <xf numFmtId="0" fontId="53" fillId="7" borderId="4" xfId="0" applyFont="1" applyFill="1" applyBorder="1" applyAlignment="1" applyProtection="1">
      <alignment horizontal="left" vertical="center"/>
    </xf>
    <xf numFmtId="0" fontId="53" fillId="7" borderId="47" xfId="0" applyFont="1" applyFill="1" applyBorder="1" applyAlignment="1" applyProtection="1">
      <alignment horizontal="left" vertical="center"/>
    </xf>
    <xf numFmtId="0" fontId="53" fillId="7" borderId="11" xfId="0" applyFont="1" applyFill="1" applyBorder="1" applyAlignment="1" applyProtection="1">
      <alignment horizontal="left" vertical="center" wrapText="1"/>
    </xf>
    <xf numFmtId="0" fontId="53" fillId="7" borderId="0" xfId="0" applyFont="1" applyFill="1" applyBorder="1" applyAlignment="1" applyProtection="1">
      <alignment horizontal="left" vertical="center"/>
    </xf>
    <xf numFmtId="0" fontId="53" fillId="7" borderId="24" xfId="0" applyFont="1" applyFill="1" applyBorder="1" applyAlignment="1" applyProtection="1">
      <alignment horizontal="left" vertical="center"/>
    </xf>
    <xf numFmtId="0" fontId="53" fillId="7" borderId="11" xfId="0" applyFont="1" applyFill="1" applyBorder="1" applyAlignment="1" applyProtection="1">
      <alignment horizontal="left" vertical="center"/>
    </xf>
    <xf numFmtId="0" fontId="53" fillId="7" borderId="12" xfId="0" applyFont="1" applyFill="1" applyBorder="1" applyAlignment="1" applyProtection="1">
      <alignment horizontal="left" vertical="center"/>
    </xf>
    <xf numFmtId="0" fontId="53" fillId="7" borderId="2" xfId="0" applyFont="1" applyFill="1" applyBorder="1" applyAlignment="1" applyProtection="1">
      <alignment horizontal="left" vertical="center"/>
    </xf>
    <xf numFmtId="0" fontId="53" fillId="7" borderId="46" xfId="0" applyFont="1" applyFill="1" applyBorder="1" applyAlignment="1" applyProtection="1">
      <alignment horizontal="left" vertical="center"/>
    </xf>
    <xf numFmtId="0" fontId="53" fillId="7" borderId="4" xfId="0" applyFont="1" applyFill="1" applyBorder="1" applyAlignment="1" applyProtection="1">
      <alignment horizontal="left" vertical="center" wrapText="1"/>
    </xf>
    <xf numFmtId="0" fontId="53" fillId="7" borderId="47" xfId="0" applyFont="1" applyFill="1" applyBorder="1" applyAlignment="1" applyProtection="1">
      <alignment horizontal="left" vertical="center" wrapText="1"/>
    </xf>
    <xf numFmtId="0" fontId="53" fillId="7" borderId="0" xfId="0" applyFont="1" applyFill="1" applyBorder="1" applyAlignment="1" applyProtection="1">
      <alignment horizontal="left" vertical="center" wrapText="1"/>
    </xf>
    <xf numFmtId="0" fontId="53" fillId="7" borderId="24" xfId="0" applyFont="1" applyFill="1" applyBorder="1" applyAlignment="1" applyProtection="1">
      <alignment horizontal="left" vertical="center" wrapText="1"/>
    </xf>
    <xf numFmtId="0" fontId="53" fillId="7" borderId="12" xfId="0" applyFont="1" applyFill="1" applyBorder="1" applyAlignment="1" applyProtection="1">
      <alignment horizontal="left" vertical="center" wrapText="1"/>
    </xf>
    <xf numFmtId="0" fontId="53" fillId="7" borderId="2" xfId="0" applyFont="1" applyFill="1" applyBorder="1" applyAlignment="1" applyProtection="1">
      <alignment horizontal="left" vertical="center" wrapText="1"/>
    </xf>
    <xf numFmtId="0" fontId="53" fillId="7" borderId="46" xfId="0" applyFont="1" applyFill="1" applyBorder="1" applyAlignment="1" applyProtection="1">
      <alignment horizontal="left" vertical="center" wrapText="1"/>
    </xf>
    <xf numFmtId="0" fontId="25" fillId="0" borderId="0" xfId="0" applyFont="1" applyFill="1" applyBorder="1" applyAlignment="1" applyProtection="1">
      <alignment horizontal="center" vertical="center" wrapText="1"/>
    </xf>
    <xf numFmtId="0" fontId="84" fillId="0" borderId="0" xfId="0" applyFont="1" applyFill="1" applyBorder="1" applyProtection="1">
      <alignment vertical="center"/>
    </xf>
    <xf numFmtId="0" fontId="84" fillId="0" borderId="0" xfId="0" applyFont="1" applyFill="1" applyBorder="1" applyAlignment="1" applyProtection="1">
      <alignment horizontal="center" vertical="center" wrapText="1"/>
    </xf>
    <xf numFmtId="0" fontId="18" fillId="0" borderId="0" xfId="0" applyFont="1" applyFill="1" applyBorder="1" applyAlignment="1" applyProtection="1">
      <alignment horizontal="center" vertical="center" shrinkToFit="1"/>
    </xf>
    <xf numFmtId="0" fontId="94" fillId="0" borderId="0" xfId="0" applyFont="1" applyFill="1" applyBorder="1" applyAlignment="1" applyProtection="1">
      <alignment horizontal="center" vertical="center"/>
      <protection locked="0"/>
    </xf>
    <xf numFmtId="0" fontId="50" fillId="0" borderId="0" xfId="0" applyFont="1" applyFill="1" applyBorder="1" applyAlignment="1" applyProtection="1">
      <alignment horizontal="left" vertical="center"/>
    </xf>
    <xf numFmtId="0" fontId="0" fillId="0" borderId="0" xfId="0" applyFill="1" applyBorder="1" applyAlignment="1" applyProtection="1">
      <alignment horizontal="left" vertical="top" wrapText="1"/>
    </xf>
    <xf numFmtId="0" fontId="43" fillId="9" borderId="0" xfId="0" applyFont="1" applyFill="1" applyAlignment="1" applyProtection="1">
      <alignment horizontal="center" vertical="center"/>
    </xf>
    <xf numFmtId="0" fontId="138" fillId="0" borderId="10" xfId="0" applyFont="1" applyFill="1" applyBorder="1" applyAlignment="1" applyProtection="1">
      <alignment horizontal="center" vertical="center" wrapText="1"/>
    </xf>
    <xf numFmtId="0" fontId="138" fillId="0" borderId="47" xfId="0" applyFont="1" applyFill="1" applyBorder="1" applyAlignment="1" applyProtection="1">
      <alignment horizontal="center" vertical="center" wrapText="1"/>
    </xf>
    <xf numFmtId="0" fontId="138" fillId="0" borderId="11" xfId="0" applyFont="1" applyFill="1" applyBorder="1" applyAlignment="1" applyProtection="1">
      <alignment horizontal="center" vertical="center" wrapText="1"/>
    </xf>
    <xf numFmtId="0" fontId="138" fillId="0" borderId="24" xfId="0" applyFont="1" applyFill="1" applyBorder="1" applyAlignment="1" applyProtection="1">
      <alignment horizontal="center" vertical="center" wrapText="1"/>
    </xf>
    <xf numFmtId="0" fontId="138" fillId="0" borderId="12" xfId="0" applyFont="1" applyFill="1" applyBorder="1" applyAlignment="1" applyProtection="1">
      <alignment horizontal="center" vertical="center" wrapText="1"/>
    </xf>
    <xf numFmtId="0" fontId="138" fillId="0" borderId="46" xfId="0" applyFont="1" applyFill="1" applyBorder="1" applyAlignment="1" applyProtection="1">
      <alignment horizontal="center" vertical="center" wrapText="1"/>
    </xf>
    <xf numFmtId="0" fontId="22" fillId="5" borderId="10" xfId="0" applyFont="1" applyFill="1" applyBorder="1" applyAlignment="1" applyProtection="1">
      <alignment horizontal="center" vertical="center"/>
      <protection locked="0"/>
    </xf>
    <xf numFmtId="0" fontId="22" fillId="5" borderId="4" xfId="0" applyFont="1" applyFill="1" applyBorder="1" applyAlignment="1" applyProtection="1">
      <alignment horizontal="center" vertical="center"/>
      <protection locked="0"/>
    </xf>
    <xf numFmtId="0" fontId="22" fillId="5" borderId="47" xfId="0" applyFont="1" applyFill="1" applyBorder="1" applyAlignment="1" applyProtection="1">
      <alignment horizontal="center" vertical="center"/>
      <protection locked="0"/>
    </xf>
    <xf numFmtId="0" fontId="22" fillId="5" borderId="12" xfId="0" applyFont="1" applyFill="1" applyBorder="1" applyAlignment="1" applyProtection="1">
      <alignment horizontal="center" vertical="center"/>
      <protection locked="0"/>
    </xf>
    <xf numFmtId="0" fontId="22" fillId="5" borderId="2" xfId="0" applyFont="1" applyFill="1" applyBorder="1" applyAlignment="1" applyProtection="1">
      <alignment horizontal="center" vertical="center"/>
      <protection locked="0"/>
    </xf>
    <xf numFmtId="0" fontId="22" fillId="5" borderId="46" xfId="0" applyFont="1" applyFill="1" applyBorder="1" applyAlignment="1" applyProtection="1">
      <alignment horizontal="center" vertical="center"/>
      <protection locked="0"/>
    </xf>
    <xf numFmtId="0" fontId="70" fillId="5" borderId="10" xfId="0" applyFont="1" applyFill="1" applyBorder="1" applyAlignment="1" applyProtection="1">
      <alignment horizontal="center" vertical="center"/>
      <protection locked="0"/>
    </xf>
    <xf numFmtId="0" fontId="70" fillId="5" borderId="47" xfId="0" applyFont="1" applyFill="1" applyBorder="1" applyAlignment="1" applyProtection="1">
      <alignment horizontal="center" vertical="center"/>
      <protection locked="0"/>
    </xf>
    <xf numFmtId="0" fontId="70" fillId="5" borderId="12" xfId="0" applyFont="1" applyFill="1" applyBorder="1" applyAlignment="1" applyProtection="1">
      <alignment horizontal="center" vertical="center"/>
      <protection locked="0"/>
    </xf>
    <xf numFmtId="0" fontId="70" fillId="5" borderId="46" xfId="0" applyFont="1" applyFill="1" applyBorder="1" applyAlignment="1" applyProtection="1">
      <alignment horizontal="center" vertical="center"/>
      <protection locked="0"/>
    </xf>
    <xf numFmtId="0" fontId="83" fillId="5" borderId="10" xfId="0" applyFont="1" applyFill="1" applyBorder="1" applyAlignment="1" applyProtection="1">
      <alignment horizontal="center" vertical="center"/>
      <protection locked="0"/>
    </xf>
    <xf numFmtId="0" fontId="83" fillId="5" borderId="4" xfId="0" applyFont="1" applyFill="1" applyBorder="1" applyAlignment="1" applyProtection="1">
      <alignment horizontal="center" vertical="center"/>
      <protection locked="0"/>
    </xf>
    <xf numFmtId="0" fontId="83" fillId="5" borderId="47" xfId="0" applyFont="1" applyFill="1" applyBorder="1" applyAlignment="1" applyProtection="1">
      <alignment horizontal="center" vertical="center"/>
      <protection locked="0"/>
    </xf>
    <xf numFmtId="0" fontId="83" fillId="5" borderId="12" xfId="0" applyFont="1" applyFill="1" applyBorder="1" applyAlignment="1" applyProtection="1">
      <alignment horizontal="center" vertical="center"/>
      <protection locked="0"/>
    </xf>
    <xf numFmtId="0" fontId="83" fillId="5" borderId="2" xfId="0" applyFont="1" applyFill="1" applyBorder="1" applyAlignment="1" applyProtection="1">
      <alignment horizontal="center" vertical="center"/>
      <protection locked="0"/>
    </xf>
    <xf numFmtId="0" fontId="83" fillId="5" borderId="46" xfId="0" applyFont="1" applyFill="1" applyBorder="1" applyAlignment="1" applyProtection="1">
      <alignment horizontal="center" vertical="center"/>
      <protection locked="0"/>
    </xf>
    <xf numFmtId="0" fontId="22" fillId="5" borderId="10" xfId="0" applyFont="1" applyFill="1" applyBorder="1" applyAlignment="1" applyProtection="1">
      <alignment horizontal="left" vertical="center" indent="1"/>
      <protection locked="0"/>
    </xf>
    <xf numFmtId="0" fontId="22" fillId="5" borderId="4" xfId="0" applyFont="1" applyFill="1" applyBorder="1" applyAlignment="1" applyProtection="1">
      <alignment horizontal="left" vertical="center" indent="1"/>
      <protection locked="0"/>
    </xf>
    <xf numFmtId="0" fontId="22" fillId="5" borderId="47" xfId="0" applyFont="1" applyFill="1" applyBorder="1" applyAlignment="1" applyProtection="1">
      <alignment horizontal="left" vertical="center" indent="1"/>
      <protection locked="0"/>
    </xf>
    <xf numFmtId="0" fontId="22" fillId="5" borderId="12" xfId="0" applyFont="1" applyFill="1" applyBorder="1" applyAlignment="1" applyProtection="1">
      <alignment horizontal="left" vertical="center" indent="1"/>
      <protection locked="0"/>
    </xf>
    <xf numFmtId="0" fontId="22" fillId="5" borderId="2" xfId="0" applyFont="1" applyFill="1" applyBorder="1" applyAlignment="1" applyProtection="1">
      <alignment horizontal="left" vertical="center" indent="1"/>
      <protection locked="0"/>
    </xf>
    <xf numFmtId="0" fontId="22" fillId="5" borderId="46" xfId="0" applyFont="1" applyFill="1" applyBorder="1" applyAlignment="1" applyProtection="1">
      <alignment horizontal="left" vertical="center" indent="1"/>
      <protection locked="0"/>
    </xf>
    <xf numFmtId="0" fontId="137" fillId="0" borderId="10" xfId="0" applyFont="1" applyFill="1" applyBorder="1" applyAlignment="1" applyProtection="1">
      <alignment horizontal="right" vertical="center"/>
    </xf>
    <xf numFmtId="0" fontId="137" fillId="0" borderId="4" xfId="0" applyFont="1" applyFill="1" applyBorder="1" applyAlignment="1" applyProtection="1">
      <alignment horizontal="right" vertical="center"/>
    </xf>
    <xf numFmtId="0" fontId="137" fillId="0" borderId="12" xfId="0" applyFont="1" applyFill="1" applyBorder="1" applyAlignment="1" applyProtection="1">
      <alignment horizontal="right" vertical="center"/>
    </xf>
    <xf numFmtId="0" fontId="137" fillId="0" borderId="2" xfId="0" applyFont="1" applyFill="1" applyBorder="1" applyAlignment="1" applyProtection="1">
      <alignment horizontal="right" vertical="center"/>
    </xf>
    <xf numFmtId="0" fontId="70" fillId="0" borderId="4" xfId="0" applyFont="1" applyFill="1" applyBorder="1" applyAlignment="1" applyProtection="1">
      <alignment horizontal="center" vertical="center"/>
    </xf>
    <xf numFmtId="0" fontId="70" fillId="0" borderId="47" xfId="0" applyFont="1" applyFill="1" applyBorder="1" applyAlignment="1" applyProtection="1">
      <alignment horizontal="center" vertical="center"/>
    </xf>
    <xf numFmtId="0" fontId="70" fillId="0" borderId="2" xfId="0" applyFont="1" applyFill="1" applyBorder="1" applyAlignment="1" applyProtection="1">
      <alignment horizontal="center" vertical="center"/>
    </xf>
    <xf numFmtId="0" fontId="70" fillId="0" borderId="46" xfId="0" applyFont="1" applyFill="1" applyBorder="1" applyAlignment="1" applyProtection="1">
      <alignment horizontal="center" vertical="center"/>
    </xf>
    <xf numFmtId="0" fontId="137" fillId="0" borderId="10" xfId="0" applyFont="1" applyFill="1" applyBorder="1" applyAlignment="1" applyProtection="1">
      <alignment horizontal="left" vertical="center" wrapText="1"/>
    </xf>
    <xf numFmtId="0" fontId="137" fillId="0" borderId="4" xfId="0" applyFont="1" applyFill="1" applyBorder="1" applyAlignment="1" applyProtection="1">
      <alignment horizontal="left" vertical="center" wrapText="1"/>
    </xf>
    <xf numFmtId="0" fontId="137" fillId="0" borderId="12" xfId="0" applyFont="1" applyFill="1" applyBorder="1" applyAlignment="1" applyProtection="1">
      <alignment horizontal="left" vertical="center" wrapText="1"/>
    </xf>
    <xf numFmtId="0" fontId="137" fillId="0" borderId="2" xfId="0" applyFont="1" applyFill="1" applyBorder="1" applyAlignment="1" applyProtection="1">
      <alignment horizontal="left" vertical="center" wrapText="1"/>
    </xf>
    <xf numFmtId="0" fontId="14" fillId="0" borderId="10" xfId="0" applyFont="1" applyFill="1" applyBorder="1" applyAlignment="1" applyProtection="1">
      <alignment horizontal="center" vertical="center"/>
    </xf>
    <xf numFmtId="0" fontId="137" fillId="0" borderId="4" xfId="0" applyFont="1" applyFill="1" applyBorder="1" applyAlignment="1" applyProtection="1">
      <alignment horizontal="center" vertical="center"/>
    </xf>
    <xf numFmtId="0" fontId="137" fillId="0" borderId="47" xfId="0" applyFont="1" applyFill="1" applyBorder="1" applyAlignment="1" applyProtection="1">
      <alignment horizontal="center" vertical="center"/>
    </xf>
    <xf numFmtId="0" fontId="137" fillId="0" borderId="12" xfId="0" applyFont="1" applyFill="1" applyBorder="1" applyAlignment="1" applyProtection="1">
      <alignment horizontal="center" vertical="center"/>
    </xf>
    <xf numFmtId="0" fontId="137" fillId="0" borderId="2" xfId="0" applyFont="1" applyFill="1" applyBorder="1" applyAlignment="1" applyProtection="1">
      <alignment horizontal="center" vertical="center"/>
    </xf>
    <xf numFmtId="0" fontId="137" fillId="0" borderId="46" xfId="0" applyFont="1" applyFill="1" applyBorder="1" applyAlignment="1" applyProtection="1">
      <alignment horizontal="center" vertical="center"/>
    </xf>
    <xf numFmtId="0" fontId="137" fillId="0" borderId="47" xfId="0" applyFont="1" applyFill="1" applyBorder="1" applyAlignment="1" applyProtection="1">
      <alignment horizontal="left" vertical="center" wrapText="1"/>
    </xf>
    <xf numFmtId="0" fontId="137" fillId="0" borderId="46" xfId="0" applyFont="1" applyFill="1" applyBorder="1" applyAlignment="1" applyProtection="1">
      <alignment horizontal="left" vertical="center" wrapText="1"/>
    </xf>
    <xf numFmtId="0" fontId="130" fillId="9" borderId="0" xfId="0" applyFont="1" applyFill="1" applyAlignment="1" applyProtection="1">
      <alignment horizontal="center" vertical="center"/>
    </xf>
    <xf numFmtId="0" fontId="133" fillId="0" borderId="0" xfId="0" applyFont="1" applyFill="1" applyAlignment="1" applyProtection="1">
      <alignment horizontal="center" vertical="center"/>
    </xf>
    <xf numFmtId="0" fontId="38" fillId="0" borderId="36" xfId="0" applyFont="1" applyFill="1" applyBorder="1" applyAlignment="1" applyProtection="1">
      <alignment horizontal="distributed" vertical="center" wrapText="1" indent="2"/>
    </xf>
    <xf numFmtId="0" fontId="38" fillId="0" borderId="45" xfId="0" applyFont="1" applyFill="1" applyBorder="1" applyAlignment="1" applyProtection="1">
      <alignment horizontal="distributed" vertical="center" wrapText="1" indent="2"/>
    </xf>
    <xf numFmtId="0" fontId="38" fillId="0" borderId="23" xfId="0" applyFont="1" applyFill="1" applyBorder="1" applyAlignment="1" applyProtection="1">
      <alignment horizontal="distributed" vertical="center" wrapText="1" indent="2"/>
    </xf>
    <xf numFmtId="0" fontId="95" fillId="7" borderId="36" xfId="0" applyFont="1" applyFill="1" applyBorder="1" applyAlignment="1" applyProtection="1">
      <alignment horizontal="center" vertical="center"/>
      <protection locked="0"/>
    </xf>
    <xf numFmtId="0" fontId="95" fillId="7" borderId="23" xfId="0" applyFont="1" applyFill="1" applyBorder="1" applyAlignment="1" applyProtection="1">
      <alignment horizontal="center" vertical="center"/>
      <protection locked="0"/>
    </xf>
    <xf numFmtId="0" fontId="51" fillId="0" borderId="6" xfId="0" applyFont="1" applyFill="1" applyBorder="1" applyAlignment="1" applyProtection="1">
      <alignment horizontal="center" vertical="center"/>
    </xf>
    <xf numFmtId="0" fontId="51" fillId="0" borderId="9" xfId="0" applyFont="1" applyFill="1" applyBorder="1" applyAlignment="1" applyProtection="1">
      <alignment horizontal="center" vertical="center"/>
    </xf>
    <xf numFmtId="0" fontId="51" fillId="0" borderId="7" xfId="0" applyFont="1" applyFill="1" applyBorder="1" applyAlignment="1" applyProtection="1">
      <alignment horizontal="center" vertical="center"/>
    </xf>
    <xf numFmtId="0" fontId="52" fillId="0" borderId="6" xfId="0" applyFont="1" applyFill="1" applyBorder="1" applyAlignment="1" applyProtection="1">
      <alignment horizontal="center" vertical="center"/>
    </xf>
    <xf numFmtId="0" fontId="52" fillId="0" borderId="9" xfId="0" applyFont="1" applyFill="1" applyBorder="1" applyAlignment="1" applyProtection="1">
      <alignment horizontal="center" vertical="center"/>
    </xf>
    <xf numFmtId="0" fontId="52" fillId="0" borderId="7" xfId="0" applyFont="1" applyFill="1" applyBorder="1" applyAlignment="1" applyProtection="1">
      <alignment horizontal="center" vertical="center"/>
    </xf>
    <xf numFmtId="0" fontId="138" fillId="0" borderId="10" xfId="0" applyFont="1" applyFill="1" applyBorder="1" applyAlignment="1" applyProtection="1">
      <alignment horizontal="distributed" vertical="center" wrapText="1" indent="1"/>
    </xf>
    <xf numFmtId="0" fontId="138" fillId="0" borderId="47" xfId="0" applyFont="1" applyFill="1" applyBorder="1" applyAlignment="1" applyProtection="1">
      <alignment horizontal="distributed" vertical="center" wrapText="1" indent="1"/>
    </xf>
    <xf numFmtId="0" fontId="138" fillId="0" borderId="11" xfId="0" applyFont="1" applyFill="1" applyBorder="1" applyAlignment="1" applyProtection="1">
      <alignment horizontal="distributed" vertical="center" wrapText="1" indent="1"/>
    </xf>
    <xf numFmtId="0" fontId="138" fillId="0" borderId="24" xfId="0" applyFont="1" applyFill="1" applyBorder="1" applyAlignment="1" applyProtection="1">
      <alignment horizontal="distributed" vertical="center" wrapText="1" indent="1"/>
    </xf>
    <xf numFmtId="0" fontId="138" fillId="0" borderId="12" xfId="0" applyFont="1" applyFill="1" applyBorder="1" applyAlignment="1" applyProtection="1">
      <alignment horizontal="distributed" vertical="center" wrapText="1" indent="1"/>
    </xf>
    <xf numFmtId="0" fontId="138" fillId="0" borderId="46" xfId="0" applyFont="1" applyFill="1" applyBorder="1" applyAlignment="1" applyProtection="1">
      <alignment horizontal="distributed" vertical="center" wrapText="1" indent="1"/>
    </xf>
    <xf numFmtId="0" fontId="111" fillId="0" borderId="10" xfId="0" applyFont="1" applyFill="1" applyBorder="1" applyAlignment="1" applyProtection="1">
      <alignment horizontal="center" vertical="center" wrapText="1"/>
    </xf>
    <xf numFmtId="0" fontId="111" fillId="0" borderId="47" xfId="0" applyFont="1" applyFill="1" applyBorder="1" applyAlignment="1" applyProtection="1">
      <alignment horizontal="center" vertical="center" wrapText="1"/>
    </xf>
    <xf numFmtId="0" fontId="111" fillId="0" borderId="11" xfId="0" applyFont="1" applyFill="1" applyBorder="1" applyAlignment="1" applyProtection="1">
      <alignment horizontal="center" vertical="center" wrapText="1"/>
    </xf>
    <xf numFmtId="0" fontId="111" fillId="0" borderId="24" xfId="0" applyFont="1" applyFill="1" applyBorder="1" applyAlignment="1" applyProtection="1">
      <alignment horizontal="center" vertical="center" wrapText="1"/>
    </xf>
    <xf numFmtId="0" fontId="111" fillId="0" borderId="12" xfId="0" applyFont="1" applyFill="1" applyBorder="1" applyAlignment="1" applyProtection="1">
      <alignment horizontal="center" vertical="center" wrapText="1"/>
    </xf>
    <xf numFmtId="0" fontId="111" fillId="0" borderId="46" xfId="0" applyFont="1" applyFill="1" applyBorder="1" applyAlignment="1" applyProtection="1">
      <alignment horizontal="center" vertical="center" wrapText="1"/>
    </xf>
    <xf numFmtId="0" fontId="6" fillId="11" borderId="10" xfId="0" applyFont="1" applyFill="1" applyBorder="1" applyAlignment="1" applyProtection="1">
      <alignment vertical="center" wrapText="1"/>
      <protection locked="0"/>
    </xf>
    <xf numFmtId="0" fontId="6" fillId="11" borderId="4" xfId="0" applyFont="1" applyFill="1" applyBorder="1" applyAlignment="1" applyProtection="1">
      <alignment vertical="center" wrapText="1"/>
      <protection locked="0"/>
    </xf>
    <xf numFmtId="0" fontId="6" fillId="11" borderId="47" xfId="0" applyFont="1" applyFill="1" applyBorder="1" applyAlignment="1" applyProtection="1">
      <alignment vertical="center" wrapText="1"/>
      <protection locked="0"/>
    </xf>
    <xf numFmtId="0" fontId="6" fillId="11" borderId="11" xfId="0" applyFont="1" applyFill="1" applyBorder="1" applyAlignment="1" applyProtection="1">
      <alignment vertical="center" wrapText="1"/>
      <protection locked="0"/>
    </xf>
    <xf numFmtId="0" fontId="6" fillId="11" borderId="0" xfId="0" applyFont="1" applyFill="1" applyBorder="1" applyAlignment="1" applyProtection="1">
      <alignment vertical="center" wrapText="1"/>
      <protection locked="0"/>
    </xf>
    <xf numFmtId="0" fontId="6" fillId="11" borderId="24" xfId="0" applyFont="1" applyFill="1" applyBorder="1" applyAlignment="1" applyProtection="1">
      <alignment vertical="center" wrapText="1"/>
      <protection locked="0"/>
    </xf>
    <xf numFmtId="0" fontId="6" fillId="11" borderId="12" xfId="0" applyFont="1" applyFill="1" applyBorder="1" applyAlignment="1" applyProtection="1">
      <alignment vertical="center" wrapText="1"/>
      <protection locked="0"/>
    </xf>
    <xf numFmtId="0" fontId="6" fillId="11" borderId="2" xfId="0" applyFont="1" applyFill="1" applyBorder="1" applyAlignment="1" applyProtection="1">
      <alignment vertical="center" wrapText="1"/>
      <protection locked="0"/>
    </xf>
    <xf numFmtId="0" fontId="6" fillId="11" borderId="46" xfId="0" applyFont="1" applyFill="1" applyBorder="1" applyAlignment="1" applyProtection="1">
      <alignment vertical="center" wrapText="1"/>
      <protection locked="0"/>
    </xf>
    <xf numFmtId="0" fontId="18" fillId="0" borderId="10" xfId="0" applyFont="1" applyFill="1" applyBorder="1" applyAlignment="1" applyProtection="1">
      <alignment horizontal="center" vertical="center" wrapText="1"/>
    </xf>
    <xf numFmtId="0" fontId="18" fillId="0" borderId="47" xfId="0" applyFont="1" applyFill="1" applyBorder="1" applyAlignment="1" applyProtection="1">
      <alignment horizontal="center" vertical="center" wrapText="1"/>
    </xf>
    <xf numFmtId="0" fontId="18" fillId="0" borderId="11" xfId="0" applyFont="1" applyFill="1" applyBorder="1" applyAlignment="1" applyProtection="1">
      <alignment horizontal="center" vertical="center" wrapText="1"/>
    </xf>
    <xf numFmtId="0" fontId="18" fillId="0" borderId="24" xfId="0" applyFont="1" applyFill="1" applyBorder="1" applyAlignment="1" applyProtection="1">
      <alignment horizontal="center" vertical="center" wrapText="1"/>
    </xf>
    <xf numFmtId="0" fontId="18" fillId="0" borderId="12" xfId="0" applyFont="1" applyFill="1" applyBorder="1" applyAlignment="1" applyProtection="1">
      <alignment horizontal="center" vertical="center" wrapText="1"/>
    </xf>
    <xf numFmtId="0" fontId="18" fillId="0" borderId="46" xfId="0" applyFont="1" applyFill="1" applyBorder="1" applyAlignment="1" applyProtection="1">
      <alignment horizontal="center" vertical="center" wrapText="1"/>
    </xf>
    <xf numFmtId="0" fontId="38" fillId="5" borderId="5" xfId="0" applyFont="1" applyFill="1" applyBorder="1" applyAlignment="1" applyProtection="1">
      <alignment vertical="center"/>
    </xf>
    <xf numFmtId="0" fontId="38" fillId="5" borderId="5" xfId="0" applyFont="1" applyFill="1" applyBorder="1" applyAlignment="1">
      <alignment vertical="center"/>
    </xf>
    <xf numFmtId="0" fontId="0" fillId="0" borderId="0" xfId="0" applyFill="1" applyAlignment="1" applyProtection="1">
      <alignment horizontal="left" vertical="center" wrapText="1"/>
    </xf>
    <xf numFmtId="0" fontId="0" fillId="0" borderId="6" xfId="0" applyFill="1" applyBorder="1" applyAlignment="1" applyProtection="1">
      <alignment horizontal="center" vertical="center" wrapText="1"/>
    </xf>
    <xf numFmtId="0" fontId="0" fillId="0" borderId="9" xfId="0" applyFill="1" applyBorder="1" applyAlignment="1" applyProtection="1">
      <alignment horizontal="center" vertical="center" wrapText="1"/>
    </xf>
    <xf numFmtId="0" fontId="0" fillId="0" borderId="7" xfId="0" applyFill="1" applyBorder="1" applyAlignment="1" applyProtection="1">
      <alignment horizontal="center" vertical="center" wrapText="1"/>
    </xf>
    <xf numFmtId="176" fontId="139" fillId="5" borderId="4" xfId="0" applyNumberFormat="1" applyFont="1" applyFill="1" applyBorder="1" applyAlignment="1" applyProtection="1">
      <alignment horizontal="center" vertical="center"/>
    </xf>
    <xf numFmtId="176" fontId="139" fillId="5" borderId="0" xfId="0" applyNumberFormat="1" applyFont="1" applyFill="1" applyBorder="1" applyAlignment="1" applyProtection="1">
      <alignment horizontal="center" vertical="center"/>
    </xf>
    <xf numFmtId="176" fontId="139" fillId="5" borderId="2" xfId="0" applyNumberFormat="1" applyFont="1" applyFill="1" applyBorder="1" applyAlignment="1" applyProtection="1">
      <alignment horizontal="center" vertical="center"/>
    </xf>
    <xf numFmtId="176" fontId="139" fillId="5" borderId="47" xfId="0" applyNumberFormat="1" applyFont="1" applyFill="1" applyBorder="1" applyAlignment="1" applyProtection="1">
      <alignment horizontal="center" vertical="center"/>
    </xf>
    <xf numFmtId="176" fontId="139" fillId="5" borderId="24" xfId="0" applyNumberFormat="1" applyFont="1" applyFill="1" applyBorder="1" applyAlignment="1" applyProtection="1">
      <alignment horizontal="center" vertical="center"/>
    </xf>
    <xf numFmtId="176" fontId="139" fillId="5" borderId="46" xfId="0" applyNumberFormat="1" applyFont="1" applyFill="1" applyBorder="1" applyAlignment="1" applyProtection="1">
      <alignment horizontal="center" vertical="center"/>
    </xf>
    <xf numFmtId="0" fontId="24" fillId="5" borderId="10" xfId="0" applyFont="1" applyFill="1" applyBorder="1" applyAlignment="1" applyProtection="1">
      <alignment horizontal="center" vertical="center"/>
      <protection locked="0"/>
    </xf>
    <xf numFmtId="0" fontId="24" fillId="5" borderId="4" xfId="0" applyFont="1" applyFill="1" applyBorder="1" applyAlignment="1" applyProtection="1">
      <alignment horizontal="center" vertical="center"/>
      <protection locked="0"/>
    </xf>
    <xf numFmtId="0" fontId="24" fillId="5" borderId="47" xfId="0" applyFont="1" applyFill="1" applyBorder="1" applyAlignment="1" applyProtection="1">
      <alignment horizontal="center" vertical="center"/>
      <protection locked="0"/>
    </xf>
    <xf numFmtId="0" fontId="24" fillId="5" borderId="11" xfId="0" applyFont="1" applyFill="1" applyBorder="1" applyAlignment="1" applyProtection="1">
      <alignment horizontal="center" vertical="center"/>
      <protection locked="0"/>
    </xf>
    <xf numFmtId="0" fontId="24" fillId="5" borderId="0" xfId="0" applyFont="1" applyFill="1" applyBorder="1" applyAlignment="1" applyProtection="1">
      <alignment horizontal="center" vertical="center"/>
      <protection locked="0"/>
    </xf>
    <xf numFmtId="0" fontId="24" fillId="5" borderId="24" xfId="0" applyFont="1" applyFill="1" applyBorder="1" applyAlignment="1" applyProtection="1">
      <alignment horizontal="center" vertical="center"/>
      <protection locked="0"/>
    </xf>
    <xf numFmtId="0" fontId="24" fillId="5" borderId="12" xfId="0" applyFont="1" applyFill="1" applyBorder="1" applyAlignment="1" applyProtection="1">
      <alignment horizontal="center" vertical="center"/>
      <protection locked="0"/>
    </xf>
    <xf numFmtId="0" fontId="24" fillId="5" borderId="2" xfId="0" applyFont="1" applyFill="1" applyBorder="1" applyAlignment="1" applyProtection="1">
      <alignment horizontal="center" vertical="center"/>
      <protection locked="0"/>
    </xf>
    <xf numFmtId="0" fontId="24" fillId="5" borderId="46" xfId="0" applyFont="1" applyFill="1" applyBorder="1" applyAlignment="1" applyProtection="1">
      <alignment horizontal="center" vertical="center"/>
      <protection locked="0"/>
    </xf>
    <xf numFmtId="0" fontId="0" fillId="0" borderId="47" xfId="0" applyFont="1" applyFill="1" applyBorder="1" applyAlignment="1" applyProtection="1">
      <alignment horizontal="center" vertical="center"/>
    </xf>
    <xf numFmtId="0" fontId="0" fillId="0" borderId="11" xfId="0" applyFont="1" applyFill="1" applyBorder="1" applyAlignment="1" applyProtection="1">
      <alignment horizontal="center" vertical="center"/>
    </xf>
    <xf numFmtId="0" fontId="0" fillId="0" borderId="24" xfId="0" applyFont="1" applyFill="1" applyBorder="1" applyAlignment="1" applyProtection="1">
      <alignment horizontal="center" vertical="center"/>
    </xf>
    <xf numFmtId="0" fontId="0" fillId="0" borderId="12" xfId="0" applyFont="1" applyFill="1" applyBorder="1" applyAlignment="1" applyProtection="1">
      <alignment horizontal="center" vertical="center"/>
    </xf>
    <xf numFmtId="0" fontId="0" fillId="0" borderId="46" xfId="0" applyFont="1" applyFill="1" applyBorder="1" applyAlignment="1" applyProtection="1">
      <alignment horizontal="center" vertical="center"/>
    </xf>
    <xf numFmtId="176" fontId="139" fillId="5" borderId="10" xfId="0" applyNumberFormat="1" applyFont="1" applyFill="1" applyBorder="1" applyAlignment="1" applyProtection="1">
      <alignment horizontal="center" vertical="center"/>
    </xf>
    <xf numFmtId="176" fontId="139" fillId="5" borderId="11" xfId="0" applyNumberFormat="1" applyFont="1" applyFill="1" applyBorder="1" applyAlignment="1" applyProtection="1">
      <alignment horizontal="center" vertical="center"/>
    </xf>
    <xf numFmtId="176" fontId="139" fillId="5" borderId="12" xfId="0" applyNumberFormat="1" applyFont="1" applyFill="1" applyBorder="1" applyAlignment="1" applyProtection="1">
      <alignment horizontal="center" vertical="center"/>
    </xf>
    <xf numFmtId="0" fontId="14" fillId="5" borderId="10" xfId="0" applyFont="1" applyFill="1" applyBorder="1" applyAlignment="1" applyProtection="1">
      <alignment horizontal="right" vertical="center"/>
    </xf>
    <xf numFmtId="0" fontId="14" fillId="5" borderId="4" xfId="0" applyFont="1" applyFill="1" applyBorder="1" applyAlignment="1" applyProtection="1">
      <alignment horizontal="right" vertical="center"/>
    </xf>
    <xf numFmtId="0" fontId="14" fillId="5" borderId="11" xfId="0" applyFont="1" applyFill="1" applyBorder="1" applyAlignment="1" applyProtection="1">
      <alignment horizontal="right" vertical="center"/>
    </xf>
    <xf numFmtId="0" fontId="14" fillId="5" borderId="0" xfId="0" applyFont="1" applyFill="1" applyBorder="1" applyAlignment="1" applyProtection="1">
      <alignment horizontal="right" vertical="center"/>
    </xf>
    <xf numFmtId="0" fontId="14" fillId="5" borderId="12" xfId="0" applyFont="1" applyFill="1" applyBorder="1" applyAlignment="1" applyProtection="1">
      <alignment horizontal="right" vertical="center"/>
    </xf>
    <xf numFmtId="0" fontId="14" fillId="5" borderId="2" xfId="0" applyFont="1" applyFill="1" applyBorder="1" applyAlignment="1" applyProtection="1">
      <alignment horizontal="right" vertical="center"/>
    </xf>
    <xf numFmtId="0" fontId="139" fillId="5" borderId="4" xfId="0" applyFont="1" applyFill="1" applyBorder="1" applyAlignment="1" applyProtection="1">
      <alignment horizontal="left" vertical="center"/>
    </xf>
    <xf numFmtId="0" fontId="139" fillId="5" borderId="47" xfId="0" applyFont="1" applyFill="1" applyBorder="1" applyAlignment="1" applyProtection="1">
      <alignment horizontal="left" vertical="center"/>
    </xf>
    <xf numFmtId="0" fontId="139" fillId="5" borderId="0" xfId="0" applyFont="1" applyFill="1" applyBorder="1" applyAlignment="1" applyProtection="1">
      <alignment horizontal="left" vertical="center"/>
    </xf>
    <xf numFmtId="0" fontId="139" fillId="5" borderId="24" xfId="0" applyFont="1" applyFill="1" applyBorder="1" applyAlignment="1" applyProtection="1">
      <alignment horizontal="left" vertical="center"/>
    </xf>
    <xf numFmtId="0" fontId="139" fillId="5" borderId="2" xfId="0" applyFont="1" applyFill="1" applyBorder="1" applyAlignment="1" applyProtection="1">
      <alignment horizontal="left" vertical="center"/>
    </xf>
    <xf numFmtId="0" fontId="139" fillId="5" borderId="46" xfId="0" applyFont="1" applyFill="1" applyBorder="1" applyAlignment="1" applyProtection="1">
      <alignment horizontal="left" vertical="center"/>
    </xf>
    <xf numFmtId="0" fontId="0" fillId="0" borderId="47" xfId="0" applyFill="1" applyBorder="1" applyAlignment="1" applyProtection="1">
      <alignment horizontal="center" vertical="center"/>
    </xf>
    <xf numFmtId="0" fontId="0" fillId="0" borderId="11" xfId="0" applyFill="1" applyBorder="1" applyAlignment="1" applyProtection="1">
      <alignment horizontal="center" vertical="center"/>
    </xf>
    <xf numFmtId="0" fontId="0" fillId="0" borderId="24" xfId="0" applyFill="1" applyBorder="1" applyAlignment="1" applyProtection="1">
      <alignment horizontal="center" vertical="center"/>
    </xf>
    <xf numFmtId="0" fontId="0" fillId="0" borderId="12" xfId="0" applyFill="1" applyBorder="1" applyAlignment="1" applyProtection="1">
      <alignment horizontal="center" vertical="center"/>
    </xf>
    <xf numFmtId="0" fontId="0" fillId="0" borderId="46" xfId="0" applyFill="1" applyBorder="1" applyAlignment="1" applyProtection="1">
      <alignment horizontal="center" vertical="center"/>
    </xf>
    <xf numFmtId="0" fontId="0" fillId="0" borderId="4" xfId="0" applyBorder="1" applyProtection="1">
      <alignment vertical="center"/>
    </xf>
    <xf numFmtId="0" fontId="0" fillId="0" borderId="11" xfId="0" applyBorder="1" applyProtection="1">
      <alignment vertical="center"/>
    </xf>
    <xf numFmtId="0" fontId="0" fillId="0" borderId="0" xfId="0" applyProtection="1">
      <alignment vertical="center"/>
    </xf>
    <xf numFmtId="0" fontId="0" fillId="0" borderId="12" xfId="0" applyBorder="1" applyProtection="1">
      <alignment vertical="center"/>
    </xf>
    <xf numFmtId="0" fontId="0" fillId="0" borderId="2" xfId="0" applyBorder="1" applyProtection="1">
      <alignment vertical="center"/>
    </xf>
    <xf numFmtId="0" fontId="85" fillId="0" borderId="0" xfId="0" applyFont="1" applyProtection="1">
      <alignment vertical="center"/>
      <protection locked="0"/>
    </xf>
    <xf numFmtId="0" fontId="85" fillId="0" borderId="2" xfId="0" applyFont="1" applyBorder="1" applyProtection="1">
      <alignment vertical="center"/>
      <protection locked="0"/>
    </xf>
    <xf numFmtId="0" fontId="0" fillId="0" borderId="47" xfId="0" applyBorder="1" applyProtection="1">
      <alignment vertical="center"/>
    </xf>
    <xf numFmtId="0" fontId="0" fillId="0" borderId="24" xfId="0" applyBorder="1" applyProtection="1">
      <alignment vertical="center"/>
    </xf>
    <xf numFmtId="0" fontId="0" fillId="0" borderId="46" xfId="0" applyBorder="1" applyProtection="1">
      <alignment vertical="center"/>
    </xf>
    <xf numFmtId="0" fontId="7" fillId="7" borderId="10" xfId="0" applyFont="1" applyFill="1" applyBorder="1" applyAlignment="1" applyProtection="1">
      <alignment horizontal="center" vertical="center" wrapText="1"/>
    </xf>
    <xf numFmtId="0" fontId="73" fillId="7" borderId="4" xfId="0" applyFont="1" applyFill="1" applyBorder="1" applyAlignment="1" applyProtection="1">
      <alignment horizontal="center" vertical="center" wrapText="1"/>
    </xf>
    <xf numFmtId="0" fontId="73" fillId="7" borderId="47" xfId="0" applyFont="1" applyFill="1" applyBorder="1" applyAlignment="1" applyProtection="1">
      <alignment horizontal="center" vertical="center" wrapText="1"/>
    </xf>
    <xf numFmtId="0" fontId="7" fillId="7" borderId="11" xfId="0" applyFont="1" applyFill="1" applyBorder="1" applyAlignment="1" applyProtection="1">
      <alignment horizontal="center" vertical="center" wrapText="1"/>
    </xf>
    <xf numFmtId="0" fontId="73" fillId="7" borderId="0" xfId="0" applyFont="1" applyFill="1" applyBorder="1" applyAlignment="1" applyProtection="1">
      <alignment horizontal="center" vertical="center" wrapText="1"/>
    </xf>
    <xf numFmtId="0" fontId="73" fillId="7" borderId="24" xfId="0" applyFont="1" applyFill="1" applyBorder="1" applyAlignment="1" applyProtection="1">
      <alignment horizontal="center" vertical="center" wrapText="1"/>
    </xf>
    <xf numFmtId="0" fontId="73" fillId="7" borderId="12" xfId="0" applyFont="1" applyFill="1" applyBorder="1" applyAlignment="1" applyProtection="1">
      <alignment horizontal="center" vertical="center" wrapText="1"/>
    </xf>
    <xf numFmtId="0" fontId="73" fillId="7" borderId="2" xfId="0" applyFont="1" applyFill="1" applyBorder="1" applyAlignment="1" applyProtection="1">
      <alignment horizontal="center" vertical="center" wrapText="1"/>
    </xf>
    <xf numFmtId="0" fontId="73" fillId="7" borderId="46" xfId="0" applyFont="1" applyFill="1" applyBorder="1" applyAlignment="1" applyProtection="1">
      <alignment horizontal="center" vertical="center" wrapText="1"/>
    </xf>
    <xf numFmtId="0" fontId="158" fillId="0" borderId="0" xfId="0" applyFont="1" applyFill="1" applyAlignment="1" applyProtection="1">
      <alignment horizontal="center" vertical="center" shrinkToFit="1"/>
    </xf>
    <xf numFmtId="0" fontId="96" fillId="7" borderId="10" xfId="0" applyFont="1" applyFill="1" applyBorder="1" applyAlignment="1" applyProtection="1">
      <alignment horizontal="center" vertical="center"/>
      <protection locked="0"/>
    </xf>
    <xf numFmtId="0" fontId="96" fillId="7" borderId="47" xfId="0" applyFont="1" applyFill="1" applyBorder="1" applyAlignment="1" applyProtection="1">
      <alignment horizontal="center" vertical="center"/>
      <protection locked="0"/>
    </xf>
    <xf numFmtId="0" fontId="96" fillId="7" borderId="11" xfId="0" applyFont="1" applyFill="1" applyBorder="1" applyAlignment="1" applyProtection="1">
      <alignment horizontal="center" vertical="center"/>
      <protection locked="0"/>
    </xf>
    <xf numFmtId="0" fontId="96" fillId="7" borderId="24" xfId="0" applyFont="1" applyFill="1" applyBorder="1" applyAlignment="1" applyProtection="1">
      <alignment horizontal="center" vertical="center"/>
      <protection locked="0"/>
    </xf>
    <xf numFmtId="0" fontId="96" fillId="7" borderId="12" xfId="0" applyFont="1" applyFill="1" applyBorder="1" applyAlignment="1" applyProtection="1">
      <alignment horizontal="center" vertical="center"/>
      <protection locked="0"/>
    </xf>
    <xf numFmtId="0" fontId="96" fillId="7" borderId="46" xfId="0" applyFont="1" applyFill="1" applyBorder="1" applyAlignment="1" applyProtection="1">
      <alignment horizontal="center" vertical="center"/>
      <protection locked="0"/>
    </xf>
  </cellXfs>
  <cellStyles count="8">
    <cellStyle name="パーセント 2" xfId="1"/>
    <cellStyle name="桁区切り" xfId="2" builtinId="6"/>
    <cellStyle name="桁区切り 2" xfId="3"/>
    <cellStyle name="桁区切り 3" xfId="4"/>
    <cellStyle name="標準" xfId="0" builtinId="0"/>
    <cellStyle name="標準 2" xfId="5"/>
    <cellStyle name="標準 3" xfId="6"/>
    <cellStyle name="標準_集計表" xfId="7"/>
  </cellStyles>
  <dxfs count="258">
    <dxf>
      <fill>
        <patternFill>
          <bgColor rgb="FFFFFFCC"/>
        </patternFill>
      </fill>
    </dxf>
    <dxf>
      <fill>
        <patternFill>
          <bgColor rgb="FFFF0000"/>
        </patternFill>
      </fill>
    </dxf>
    <dxf>
      <fill>
        <patternFill>
          <bgColor rgb="FF969696"/>
        </patternFill>
      </fill>
    </dxf>
    <dxf>
      <numFmt numFmtId="0" formatCode="General"/>
      <fill>
        <patternFill>
          <bgColor rgb="FF969696"/>
        </patternFill>
      </fill>
    </dxf>
    <dxf>
      <numFmt numFmtId="0" formatCode="General"/>
      <fill>
        <patternFill>
          <bgColor rgb="FF969696"/>
        </patternFill>
      </fill>
    </dxf>
    <dxf>
      <numFmt numFmtId="0" formatCode="General"/>
      <fill>
        <patternFill>
          <bgColor rgb="FF969696"/>
        </patternFill>
      </fill>
    </dxf>
    <dxf>
      <font>
        <strike/>
      </font>
    </dxf>
    <dxf>
      <font>
        <strike/>
      </font>
    </dxf>
    <dxf>
      <font>
        <strike/>
      </font>
    </dxf>
    <dxf>
      <font>
        <strike/>
      </font>
    </dxf>
    <dxf>
      <fill>
        <patternFill>
          <bgColor rgb="FFFFFFCC"/>
        </patternFill>
      </fill>
    </dxf>
    <dxf>
      <fill>
        <patternFill>
          <bgColor theme="0" tint="-0.34998626667073579"/>
        </patternFill>
      </fill>
    </dxf>
    <dxf>
      <font>
        <strike/>
      </font>
    </dxf>
    <dxf>
      <font>
        <strike/>
      </font>
    </dxf>
    <dxf>
      <font>
        <strike/>
      </font>
    </dxf>
    <dxf>
      <font>
        <strike/>
      </font>
    </dxf>
    <dxf>
      <fill>
        <patternFill>
          <bgColor rgb="FFFFFFCC"/>
        </patternFill>
      </fill>
    </dxf>
    <dxf>
      <fill>
        <patternFill>
          <bgColor theme="0" tint="-0.34998626667073579"/>
        </patternFill>
      </fill>
    </dxf>
    <dxf>
      <fill>
        <patternFill>
          <bgColor rgb="FFFFFFCC"/>
        </patternFill>
      </fill>
    </dxf>
    <dxf>
      <fill>
        <patternFill>
          <bgColor theme="0" tint="-0.34998626667073579"/>
        </patternFill>
      </fill>
    </dxf>
    <dxf>
      <font>
        <strike/>
      </font>
    </dxf>
    <dxf>
      <font>
        <strike/>
      </font>
    </dxf>
    <dxf>
      <font>
        <strike/>
      </font>
    </dxf>
    <dxf>
      <fill>
        <patternFill>
          <bgColor rgb="FFFFFFCC"/>
        </patternFill>
      </fill>
    </dxf>
    <dxf>
      <fill>
        <patternFill>
          <bgColor theme="0" tint="-0.34998626667073579"/>
        </patternFill>
      </fill>
    </dxf>
    <dxf>
      <fill>
        <patternFill>
          <bgColor rgb="FFFFFFCC"/>
        </patternFill>
      </fill>
    </dxf>
    <dxf>
      <fill>
        <patternFill>
          <bgColor theme="0" tint="-0.34998626667073579"/>
        </patternFill>
      </fill>
    </dxf>
    <dxf>
      <fill>
        <patternFill>
          <bgColor theme="0" tint="-0.34998626667073579"/>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969696"/>
        </patternFill>
      </fill>
    </dxf>
    <dxf>
      <fill>
        <patternFill>
          <bgColor rgb="FFFFFFCC"/>
        </patternFill>
      </fill>
    </dxf>
    <dxf>
      <font>
        <color theme="0"/>
      </font>
    </dxf>
    <dxf>
      <fill>
        <patternFill>
          <bgColor theme="1" tint="0.499984740745262"/>
        </patternFill>
      </fill>
    </dxf>
    <dxf>
      <fill>
        <patternFill>
          <bgColor rgb="FFFFFFCC"/>
        </patternFill>
      </fill>
    </dxf>
    <dxf>
      <fill>
        <patternFill>
          <bgColor theme="0" tint="-0.34998626667073579"/>
        </patternFill>
      </fill>
    </dxf>
    <dxf>
      <fill>
        <patternFill>
          <bgColor rgb="FFFFFFCC"/>
        </patternFill>
      </fill>
    </dxf>
    <dxf>
      <fill>
        <patternFill>
          <bgColor rgb="FFFFFFCC"/>
        </patternFill>
      </fill>
    </dxf>
    <dxf>
      <fill>
        <patternFill>
          <bgColor theme="0" tint="-0.34998626667073579"/>
        </patternFill>
      </fill>
    </dxf>
    <dxf>
      <fill>
        <patternFill>
          <bgColor rgb="FFFFFFCC"/>
        </patternFill>
      </fill>
    </dxf>
    <dxf>
      <fill>
        <patternFill>
          <bgColor rgb="FFFFFFCC"/>
        </patternFill>
      </fill>
    </dxf>
    <dxf>
      <fill>
        <patternFill>
          <bgColor rgb="FFFFFFCC"/>
        </patternFill>
      </fill>
    </dxf>
    <dxf>
      <fill>
        <patternFill>
          <bgColor theme="0" tint="-0.34998626667073579"/>
        </patternFill>
      </fill>
    </dxf>
    <dxf>
      <fill>
        <patternFill>
          <bgColor rgb="FFFFFFCC"/>
        </patternFill>
      </fill>
    </dxf>
    <dxf>
      <fill>
        <patternFill>
          <bgColor theme="0" tint="-0.34998626667073579"/>
        </patternFill>
      </fill>
    </dxf>
    <dxf>
      <fill>
        <patternFill>
          <bgColor rgb="FFFFFFCC"/>
        </patternFill>
      </fill>
    </dxf>
    <dxf>
      <fill>
        <patternFill>
          <bgColor theme="0" tint="-0.34998626667073579"/>
        </patternFill>
      </fill>
    </dxf>
    <dxf>
      <font>
        <strike/>
      </font>
    </dxf>
    <dxf>
      <fill>
        <patternFill>
          <bgColor rgb="FFFFFFCC"/>
        </patternFill>
      </fill>
    </dxf>
    <dxf>
      <fill>
        <patternFill>
          <bgColor rgb="FFFFFFCC"/>
        </patternFill>
      </fill>
    </dxf>
    <dxf>
      <fill>
        <patternFill>
          <bgColor theme="0" tint="-0.34998626667073579"/>
        </patternFill>
      </fill>
    </dxf>
    <dxf>
      <fill>
        <patternFill>
          <bgColor theme="0" tint="-0.34998626667073579"/>
        </patternFill>
      </fill>
    </dxf>
    <dxf>
      <fill>
        <patternFill>
          <bgColor rgb="FFFFFFCC"/>
        </patternFill>
      </fill>
    </dxf>
    <dxf>
      <fill>
        <patternFill>
          <bgColor rgb="FFFFFFCC"/>
        </patternFill>
      </fill>
    </dxf>
    <dxf>
      <fill>
        <patternFill>
          <bgColor theme="0" tint="-0.34998626667073579"/>
        </patternFill>
      </fill>
    </dxf>
    <dxf>
      <fill>
        <patternFill>
          <bgColor theme="0" tint="-0.34998626667073579"/>
        </patternFill>
      </fill>
    </dxf>
    <dxf>
      <fill>
        <patternFill>
          <bgColor rgb="FFFFFFCC"/>
        </patternFill>
      </fill>
    </dxf>
    <dxf>
      <fill>
        <patternFill>
          <bgColor rgb="FFFFFFCC"/>
        </patternFill>
      </fill>
    </dxf>
    <dxf>
      <fill>
        <patternFill>
          <bgColor theme="0" tint="-0.34998626667073579"/>
        </patternFill>
      </fill>
    </dxf>
    <dxf>
      <fill>
        <patternFill>
          <bgColor theme="0" tint="-0.34998626667073579"/>
        </patternFill>
      </fill>
    </dxf>
    <dxf>
      <fill>
        <patternFill>
          <bgColor rgb="FFFFFFCC"/>
        </patternFill>
      </fill>
    </dxf>
    <dxf>
      <fill>
        <patternFill>
          <bgColor rgb="FFFFFFCC"/>
        </patternFill>
      </fill>
    </dxf>
    <dxf>
      <fill>
        <patternFill>
          <bgColor theme="0" tint="-0.34998626667073579"/>
        </patternFill>
      </fill>
    </dxf>
    <dxf>
      <fill>
        <patternFill>
          <bgColor theme="0" tint="-0.34998626667073579"/>
        </patternFill>
      </fill>
    </dxf>
    <dxf>
      <fill>
        <patternFill>
          <bgColor rgb="FFFFFFCC"/>
        </patternFill>
      </fill>
    </dxf>
    <dxf>
      <fill>
        <patternFill>
          <bgColor rgb="FFFFFFCC"/>
        </patternFill>
      </fill>
    </dxf>
    <dxf>
      <font>
        <strike/>
      </font>
    </dxf>
    <dxf>
      <fill>
        <patternFill>
          <bgColor rgb="FFB2B2B2"/>
        </patternFill>
      </fill>
    </dxf>
    <dxf>
      <fill>
        <patternFill>
          <bgColor rgb="FFB2B2B2"/>
        </patternFill>
      </fill>
    </dxf>
    <dxf>
      <fill>
        <patternFill>
          <bgColor rgb="FFB2B2B2"/>
        </patternFill>
      </fill>
    </dxf>
    <dxf>
      <fill>
        <patternFill>
          <bgColor rgb="FFB2B2B2"/>
        </patternFill>
      </fill>
    </dxf>
    <dxf>
      <fill>
        <patternFill>
          <bgColor rgb="FFB2B2B2"/>
        </patternFill>
      </fill>
    </dxf>
    <dxf>
      <fill>
        <patternFill>
          <bgColor rgb="FFB2B2B2"/>
        </patternFill>
      </fill>
    </dxf>
    <dxf>
      <fill>
        <patternFill>
          <bgColor theme="1"/>
        </patternFill>
      </fill>
    </dxf>
    <dxf>
      <fill>
        <patternFill>
          <bgColor theme="1"/>
        </patternFill>
      </fill>
    </dxf>
    <dxf>
      <fill>
        <patternFill>
          <bgColor theme="1"/>
        </patternFill>
      </fill>
    </dxf>
    <dxf>
      <fill>
        <patternFill>
          <bgColor theme="9" tint="0.79998168889431442"/>
        </patternFill>
      </fill>
    </dxf>
    <dxf>
      <fill>
        <patternFill>
          <bgColor rgb="FFFFFFCC"/>
        </patternFill>
      </fill>
    </dxf>
    <dxf>
      <fill>
        <patternFill>
          <bgColor theme="0" tint="-0.34998626667073579"/>
        </patternFill>
      </fill>
    </dxf>
    <dxf>
      <font>
        <strike/>
      </font>
    </dxf>
    <dxf>
      <font>
        <strike/>
      </font>
    </dxf>
    <dxf>
      <fill>
        <patternFill>
          <bgColor theme="0" tint="-0.34998626667073579"/>
        </patternFill>
      </fill>
    </dxf>
    <dxf>
      <fill>
        <patternFill>
          <bgColor rgb="FFFFFFCC"/>
        </patternFill>
      </fill>
    </dxf>
    <dxf>
      <fill>
        <patternFill>
          <bgColor rgb="FFFFFFCC"/>
        </patternFill>
      </fill>
    </dxf>
    <dxf>
      <fill>
        <patternFill>
          <bgColor theme="0" tint="-0.34998626667073579"/>
        </patternFill>
      </fill>
    </dxf>
    <dxf>
      <font>
        <strike/>
      </font>
    </dxf>
    <dxf>
      <fill>
        <patternFill>
          <bgColor rgb="FFFFFFCC"/>
        </patternFill>
      </fill>
    </dxf>
    <dxf>
      <fill>
        <patternFill>
          <bgColor rgb="FFFFFFCC"/>
        </patternFill>
      </fill>
    </dxf>
    <dxf>
      <fill>
        <patternFill>
          <bgColor theme="0" tint="-0.34998626667073579"/>
        </patternFill>
      </fill>
    </dxf>
    <dxf>
      <fill>
        <patternFill>
          <bgColor rgb="FFFFFFCC"/>
        </patternFill>
      </fill>
    </dxf>
    <dxf>
      <fill>
        <patternFill>
          <bgColor theme="0" tint="-0.34998626667073579"/>
        </patternFill>
      </fill>
    </dxf>
    <dxf>
      <fill>
        <patternFill>
          <bgColor rgb="FFFFFFCC"/>
        </patternFill>
      </fill>
    </dxf>
    <dxf>
      <font>
        <strike/>
      </font>
    </dxf>
    <dxf>
      <fill>
        <patternFill>
          <bgColor rgb="FFFFFFCC"/>
        </patternFill>
      </fill>
    </dxf>
    <dxf>
      <fill>
        <patternFill>
          <bgColor theme="0" tint="-0.34998626667073579"/>
        </patternFill>
      </fill>
    </dxf>
    <dxf>
      <font>
        <strike/>
      </font>
    </dxf>
    <dxf>
      <fill>
        <patternFill>
          <bgColor rgb="FFFFFFCC"/>
        </patternFill>
      </fill>
    </dxf>
    <dxf>
      <fill>
        <patternFill>
          <bgColor theme="0" tint="-0.34998626667073579"/>
        </patternFill>
      </fill>
    </dxf>
    <dxf>
      <fill>
        <patternFill>
          <bgColor rgb="FFFFFFCC"/>
        </patternFill>
      </fill>
    </dxf>
    <dxf>
      <font>
        <strike/>
      </font>
    </dxf>
    <dxf>
      <fill>
        <patternFill>
          <bgColor rgb="FFFFFFCC"/>
        </patternFill>
      </fill>
    </dxf>
    <dxf>
      <fill>
        <patternFill>
          <bgColor theme="0" tint="-0.34998626667073579"/>
        </patternFill>
      </fill>
    </dxf>
    <dxf>
      <fill>
        <patternFill>
          <bgColor rgb="FFFFFFCC"/>
        </patternFill>
      </fill>
    </dxf>
    <dxf>
      <fill>
        <patternFill>
          <bgColor theme="0" tint="-0.34998626667073579"/>
        </patternFill>
      </fill>
    </dxf>
    <dxf>
      <fill>
        <patternFill>
          <bgColor rgb="FFFFFFCC"/>
        </patternFill>
      </fill>
    </dxf>
    <dxf>
      <fill>
        <patternFill>
          <bgColor theme="0" tint="-0.34998626667073579"/>
        </patternFill>
      </fill>
    </dxf>
    <dxf>
      <fill>
        <patternFill>
          <bgColor rgb="FFFFFFCC"/>
        </patternFill>
      </fill>
    </dxf>
    <dxf>
      <fill>
        <patternFill>
          <bgColor theme="0" tint="-0.34998626667073579"/>
        </patternFill>
      </fill>
    </dxf>
    <dxf>
      <fill>
        <patternFill>
          <bgColor rgb="FFFFFFCC"/>
        </patternFill>
      </fill>
    </dxf>
    <dxf>
      <fill>
        <patternFill>
          <bgColor theme="0" tint="-0.34998626667073579"/>
        </patternFill>
      </fill>
    </dxf>
    <dxf>
      <fill>
        <patternFill>
          <bgColor rgb="FFFFFFCC"/>
        </patternFill>
      </fill>
    </dxf>
    <dxf>
      <fill>
        <patternFill>
          <bgColor theme="0" tint="-0.34998626667073579"/>
        </patternFill>
      </fill>
    </dxf>
    <dxf>
      <fill>
        <patternFill>
          <bgColor rgb="FFFFFFCC"/>
        </patternFill>
      </fill>
    </dxf>
    <dxf>
      <fill>
        <patternFill>
          <bgColor theme="0" tint="-0.34998626667073579"/>
        </patternFill>
      </fill>
    </dxf>
    <dxf>
      <fill>
        <patternFill>
          <bgColor rgb="FFFFFFCC"/>
        </patternFill>
      </fill>
    </dxf>
    <dxf>
      <fill>
        <patternFill>
          <bgColor theme="0" tint="-0.34998626667073579"/>
        </patternFill>
      </fill>
    </dxf>
    <dxf>
      <fill>
        <patternFill>
          <bgColor rgb="FFFFFFCC"/>
        </patternFill>
      </fill>
    </dxf>
    <dxf>
      <fill>
        <patternFill>
          <bgColor theme="0" tint="-0.34998626667073579"/>
        </patternFill>
      </fill>
    </dxf>
    <dxf>
      <fill>
        <patternFill>
          <bgColor rgb="FFFFFFCC"/>
        </patternFill>
      </fill>
    </dxf>
    <dxf>
      <fill>
        <patternFill>
          <bgColor theme="0" tint="-0.34998626667073579"/>
        </patternFill>
      </fill>
    </dxf>
    <dxf>
      <fill>
        <patternFill>
          <bgColor rgb="FFFFFFCC"/>
        </patternFill>
      </fill>
    </dxf>
    <dxf>
      <fill>
        <patternFill>
          <bgColor theme="0" tint="-0.34998626667073579"/>
        </patternFill>
      </fill>
    </dxf>
    <dxf>
      <fill>
        <patternFill>
          <bgColor rgb="FFFFFFCC"/>
        </patternFill>
      </fill>
    </dxf>
    <dxf>
      <fill>
        <patternFill>
          <bgColor theme="0" tint="-0.34998626667073579"/>
        </patternFill>
      </fill>
    </dxf>
    <dxf>
      <fill>
        <patternFill>
          <bgColor rgb="FFFFFFCC"/>
        </patternFill>
      </fill>
    </dxf>
    <dxf>
      <fill>
        <patternFill>
          <bgColor theme="0" tint="-0.34998626667073579"/>
        </patternFill>
      </fill>
    </dxf>
    <dxf>
      <fill>
        <patternFill>
          <bgColor rgb="FFFFFFCC"/>
        </patternFill>
      </fill>
    </dxf>
    <dxf>
      <fill>
        <patternFill>
          <bgColor theme="0" tint="-0.34998626667073579"/>
        </patternFill>
      </fill>
    </dxf>
    <dxf>
      <fill>
        <patternFill>
          <bgColor rgb="FFFFFFCC"/>
        </patternFill>
      </fill>
    </dxf>
    <dxf>
      <fill>
        <patternFill>
          <bgColor theme="0" tint="-0.34998626667073579"/>
        </patternFill>
      </fill>
    </dxf>
    <dxf>
      <fill>
        <patternFill>
          <bgColor rgb="FFFFFFCC"/>
        </patternFill>
      </fill>
    </dxf>
    <dxf>
      <fill>
        <patternFill>
          <bgColor theme="0" tint="-0.34998626667073579"/>
        </patternFill>
      </fill>
    </dxf>
    <dxf>
      <fill>
        <patternFill>
          <bgColor rgb="FFFFFFCC"/>
        </patternFill>
      </fill>
    </dxf>
    <dxf>
      <fill>
        <patternFill>
          <bgColor theme="0" tint="-0.34998626667073579"/>
        </patternFill>
      </fill>
    </dxf>
    <dxf>
      <fill>
        <patternFill>
          <bgColor rgb="FFFFFFCC"/>
        </patternFill>
      </fill>
    </dxf>
    <dxf>
      <fill>
        <patternFill>
          <bgColor theme="0" tint="-0.34998626667073579"/>
        </patternFill>
      </fill>
    </dxf>
    <dxf>
      <fill>
        <patternFill>
          <bgColor rgb="FFFFFFCC"/>
        </patternFill>
      </fill>
    </dxf>
    <dxf>
      <fill>
        <patternFill>
          <bgColor theme="0" tint="-0.34998626667073579"/>
        </patternFill>
      </fill>
    </dxf>
    <dxf>
      <fill>
        <patternFill>
          <bgColor rgb="FFFFFFCC"/>
        </patternFill>
      </fill>
    </dxf>
    <dxf>
      <fill>
        <patternFill>
          <bgColor theme="0" tint="-0.34998626667073579"/>
        </patternFill>
      </fill>
    </dxf>
    <dxf>
      <fill>
        <patternFill>
          <bgColor rgb="FFFFFFCC"/>
        </patternFill>
      </fill>
    </dxf>
    <dxf>
      <fill>
        <patternFill>
          <bgColor theme="0" tint="-0.34998626667073579"/>
        </patternFill>
      </fill>
    </dxf>
    <dxf>
      <fill>
        <patternFill>
          <bgColor rgb="FFFFFFCC"/>
        </patternFill>
      </fill>
    </dxf>
    <dxf>
      <fill>
        <patternFill>
          <bgColor theme="0" tint="-0.34998626667073579"/>
        </patternFill>
      </fill>
    </dxf>
    <dxf>
      <fill>
        <patternFill>
          <bgColor rgb="FFFFFFCC"/>
        </patternFill>
      </fill>
    </dxf>
    <dxf>
      <fill>
        <patternFill>
          <bgColor theme="0" tint="-0.34998626667073579"/>
        </patternFill>
      </fill>
    </dxf>
    <dxf>
      <fill>
        <patternFill>
          <bgColor rgb="FFFFFFCC"/>
        </patternFill>
      </fill>
    </dxf>
    <dxf>
      <fill>
        <patternFill>
          <bgColor theme="0" tint="-0.34998626667073579"/>
        </patternFill>
      </fill>
    </dxf>
    <dxf>
      <fill>
        <patternFill>
          <bgColor rgb="FFFFFFCC"/>
        </patternFill>
      </fill>
    </dxf>
    <dxf>
      <fill>
        <patternFill>
          <bgColor theme="0" tint="-0.34998626667073579"/>
        </patternFill>
      </fill>
    </dxf>
    <dxf>
      <fill>
        <patternFill>
          <bgColor rgb="FFFFFFCC"/>
        </patternFill>
      </fill>
    </dxf>
    <dxf>
      <fill>
        <patternFill>
          <bgColor theme="0" tint="-0.34998626667073579"/>
        </patternFill>
      </fill>
    </dxf>
    <dxf>
      <fill>
        <patternFill>
          <bgColor rgb="FFFFFFCC"/>
        </patternFill>
      </fill>
    </dxf>
    <dxf>
      <fill>
        <patternFill>
          <bgColor theme="0" tint="-0.34998626667073579"/>
        </patternFill>
      </fill>
    </dxf>
    <dxf>
      <fill>
        <patternFill>
          <bgColor rgb="FFFFFFCC"/>
        </patternFill>
      </fill>
    </dxf>
    <dxf>
      <fill>
        <patternFill>
          <bgColor theme="0" tint="-0.34998626667073579"/>
        </patternFill>
      </fill>
    </dxf>
    <dxf>
      <fill>
        <patternFill>
          <bgColor rgb="FFFFFFCC"/>
        </patternFill>
      </fill>
    </dxf>
    <dxf>
      <fill>
        <patternFill>
          <bgColor theme="0" tint="-0.34998626667073579"/>
        </patternFill>
      </fill>
    </dxf>
    <dxf>
      <fill>
        <patternFill>
          <bgColor rgb="FFFFFFCC"/>
        </patternFill>
      </fill>
    </dxf>
    <dxf>
      <fill>
        <patternFill>
          <bgColor theme="0" tint="-0.34998626667073579"/>
        </patternFill>
      </fill>
    </dxf>
    <dxf>
      <fill>
        <patternFill>
          <bgColor rgb="FFFFFFCC"/>
        </patternFill>
      </fill>
    </dxf>
    <dxf>
      <fill>
        <patternFill>
          <bgColor theme="0" tint="-0.34998626667073579"/>
        </patternFill>
      </fill>
    </dxf>
    <dxf>
      <fill>
        <patternFill>
          <bgColor rgb="FFFFFFCC"/>
        </patternFill>
      </fill>
    </dxf>
    <dxf>
      <fill>
        <patternFill>
          <bgColor rgb="FFFFFFCC"/>
        </patternFill>
      </fill>
    </dxf>
    <dxf>
      <fill>
        <patternFill>
          <bgColor rgb="FF969696"/>
        </patternFill>
      </fill>
    </dxf>
    <dxf>
      <fill>
        <patternFill>
          <bgColor rgb="FFFF99FF"/>
        </patternFill>
      </fill>
    </dxf>
    <dxf>
      <fill>
        <patternFill>
          <bgColor rgb="FFFF99FF"/>
        </patternFill>
      </fill>
    </dxf>
    <dxf>
      <fill>
        <patternFill>
          <bgColor rgb="FFFF99FF"/>
        </patternFill>
      </fill>
    </dxf>
    <dxf>
      <fill>
        <patternFill>
          <bgColor rgb="FFFF99FF"/>
        </patternFill>
      </fill>
    </dxf>
    <dxf>
      <fill>
        <patternFill>
          <bgColor rgb="FFFF99FF"/>
        </patternFill>
      </fill>
    </dxf>
    <dxf>
      <fill>
        <patternFill>
          <bgColor rgb="FFFF99FF"/>
        </patternFill>
      </fill>
    </dxf>
    <dxf>
      <fill>
        <patternFill>
          <bgColor rgb="FFFF99FF"/>
        </patternFill>
      </fill>
    </dxf>
    <dxf>
      <fill>
        <patternFill>
          <bgColor rgb="FFFF99FF"/>
        </patternFill>
      </fill>
    </dxf>
    <dxf>
      <fill>
        <patternFill>
          <bgColor rgb="FFFF99FF"/>
        </patternFill>
      </fill>
    </dxf>
    <dxf>
      <fill>
        <patternFill>
          <bgColor rgb="FFFF99FF"/>
        </patternFill>
      </fill>
    </dxf>
    <dxf>
      <fill>
        <patternFill>
          <bgColor rgb="FFFF99FF"/>
        </patternFill>
      </fill>
    </dxf>
    <dxf>
      <fill>
        <patternFill>
          <bgColor rgb="FFFF99FF"/>
        </patternFill>
      </fill>
    </dxf>
    <dxf>
      <fill>
        <patternFill>
          <bgColor rgb="FFFF99FF"/>
        </patternFill>
      </fill>
    </dxf>
    <dxf>
      <fill>
        <patternFill>
          <bgColor rgb="FFFF99FF"/>
        </patternFill>
      </fill>
    </dxf>
    <dxf>
      <fill>
        <patternFill>
          <bgColor rgb="FFFF99FF"/>
        </patternFill>
      </fill>
    </dxf>
    <dxf>
      <fill>
        <patternFill>
          <bgColor rgb="FFFF99FF"/>
        </patternFill>
      </fill>
    </dxf>
    <dxf>
      <fill>
        <patternFill>
          <bgColor rgb="FFFF99FF"/>
        </patternFill>
      </fill>
    </dxf>
    <dxf>
      <fill>
        <patternFill patternType="solid">
          <bgColor rgb="FFFF99FF"/>
        </patternFill>
      </fill>
    </dxf>
    <dxf>
      <fill>
        <patternFill>
          <bgColor rgb="FFFF99FF"/>
        </patternFill>
      </fill>
    </dxf>
    <dxf>
      <fill>
        <patternFill>
          <bgColor rgb="FFFF99FF"/>
        </patternFill>
      </fill>
    </dxf>
    <dxf>
      <fill>
        <patternFill>
          <bgColor rgb="FFFF99FF"/>
        </patternFill>
      </fill>
    </dxf>
    <dxf>
      <fill>
        <patternFill>
          <bgColor rgb="FFFF99FF"/>
        </patternFill>
      </fill>
    </dxf>
    <dxf>
      <fill>
        <patternFill>
          <bgColor rgb="FFFF99FF"/>
        </patternFill>
      </fill>
    </dxf>
    <dxf>
      <fill>
        <patternFill>
          <bgColor rgb="FFFF99FF"/>
        </patternFill>
      </fill>
    </dxf>
    <dxf>
      <fill>
        <patternFill>
          <bgColor rgb="FFFF99FF"/>
        </patternFill>
      </fill>
    </dxf>
    <dxf>
      <fill>
        <patternFill>
          <bgColor rgb="FFFF99FF"/>
        </patternFill>
      </fill>
    </dxf>
    <dxf>
      <fill>
        <patternFill>
          <bgColor rgb="FFFF99FF"/>
        </patternFill>
      </fill>
    </dxf>
    <dxf>
      <fill>
        <patternFill>
          <bgColor rgb="FFFF99FF"/>
        </patternFill>
      </fill>
    </dxf>
    <dxf>
      <fill>
        <patternFill>
          <bgColor rgb="FFFF99FF"/>
        </patternFill>
      </fill>
    </dxf>
    <dxf>
      <fill>
        <patternFill>
          <bgColor rgb="FFFF99FF"/>
        </patternFill>
      </fill>
    </dxf>
    <dxf>
      <fill>
        <patternFill>
          <bgColor rgb="FFFF99FF"/>
        </patternFill>
      </fill>
    </dxf>
    <dxf>
      <font>
        <color theme="0"/>
      </font>
      <fill>
        <patternFill>
          <bgColor rgb="FFFF66FF"/>
        </patternFill>
      </fill>
    </dxf>
    <dxf>
      <font>
        <color rgb="FFFF0000"/>
      </font>
      <fill>
        <patternFill patternType="lightGray">
          <fgColor rgb="FFFF0000"/>
          <bgColor indexed="65"/>
        </patternFill>
      </fill>
    </dxf>
    <dxf>
      <font>
        <color theme="0"/>
      </font>
      <fill>
        <patternFill>
          <bgColor rgb="FFFF0000"/>
        </patternFill>
      </fill>
    </dxf>
    <dxf>
      <font>
        <color theme="0"/>
      </font>
      <fill>
        <patternFill>
          <bgColor rgb="FFFF66FF"/>
        </patternFill>
      </fill>
    </dxf>
    <dxf>
      <font>
        <color rgb="FFFF0000"/>
      </font>
      <fill>
        <patternFill patternType="lightGray">
          <fgColor rgb="FFFF66FF"/>
          <bgColor indexed="65"/>
        </patternFill>
      </fill>
    </dxf>
    <dxf>
      <font>
        <color theme="0"/>
      </font>
      <fill>
        <patternFill>
          <bgColor rgb="FFFF66FF"/>
        </patternFill>
      </fill>
    </dxf>
    <dxf>
      <fill>
        <patternFill>
          <bgColor rgb="FFFF0000"/>
        </patternFill>
      </fill>
    </dxf>
    <dxf>
      <fill>
        <patternFill>
          <bgColor rgb="FFFF99FF"/>
        </patternFill>
      </fill>
    </dxf>
    <dxf>
      <fill>
        <patternFill>
          <bgColor rgb="FFFF99FF"/>
        </patternFill>
      </fill>
    </dxf>
    <dxf>
      <fill>
        <patternFill>
          <bgColor rgb="FF969696"/>
        </patternFill>
      </fill>
    </dxf>
    <dxf>
      <fill>
        <patternFill>
          <bgColor rgb="FF969696"/>
        </patternFill>
      </fill>
    </dxf>
    <dxf>
      <fill>
        <patternFill>
          <bgColor rgb="FF969696"/>
        </patternFill>
      </fill>
    </dxf>
    <dxf>
      <fill>
        <patternFill>
          <bgColor rgb="FF969696"/>
        </patternFill>
      </fill>
    </dxf>
    <dxf>
      <numFmt numFmtId="0" formatCode="General"/>
      <fill>
        <patternFill>
          <bgColor rgb="FF969696"/>
        </patternFill>
      </fill>
    </dxf>
    <dxf>
      <fill>
        <patternFill>
          <bgColor rgb="FFCCECFF"/>
        </patternFill>
      </fill>
    </dxf>
    <dxf>
      <fill>
        <patternFill patternType="solid">
          <bgColor rgb="FFCCECFF"/>
        </patternFill>
      </fill>
    </dxf>
    <dxf>
      <fill>
        <patternFill>
          <bgColor rgb="FFFFFFCC"/>
        </patternFill>
      </fill>
    </dxf>
    <dxf>
      <fill>
        <patternFill>
          <bgColor rgb="FFFF0000"/>
        </patternFill>
      </fill>
    </dxf>
    <dxf>
      <fill>
        <patternFill>
          <bgColor rgb="FF969696"/>
        </patternFill>
      </fill>
    </dxf>
    <dxf>
      <fill>
        <patternFill>
          <bgColor rgb="FFFFFFCC"/>
        </patternFill>
      </fill>
    </dxf>
    <dxf>
      <fill>
        <patternFill>
          <bgColor rgb="FFFF0000"/>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numFmt numFmtId="0" formatCode="General"/>
      <fill>
        <patternFill>
          <bgColor rgb="FF969696"/>
        </patternFill>
      </fill>
    </dxf>
    <dxf>
      <fill>
        <patternFill patternType="none">
          <bgColor indexed="65"/>
        </patternFill>
      </fill>
    </dxf>
    <dxf>
      <fill>
        <patternFill patternType="none">
          <bgColor indexed="65"/>
        </patternFill>
      </fill>
    </dxf>
    <dxf>
      <fill>
        <patternFill patternType="solid">
          <bgColor rgb="FFCCECFF"/>
        </patternFill>
      </fill>
    </dxf>
    <dxf>
      <fill>
        <patternFill patternType="solid">
          <bgColor rgb="FFCCECFF"/>
        </patternFill>
      </fill>
    </dxf>
    <dxf>
      <fill>
        <patternFill patternType="none">
          <bgColor indexed="65"/>
        </patternFill>
      </fill>
    </dxf>
    <dxf>
      <fill>
        <patternFill>
          <bgColor theme="0"/>
        </patternFill>
      </fill>
    </dxf>
    <dxf>
      <fill>
        <patternFill>
          <bgColor rgb="FFCCECFF"/>
        </patternFill>
      </fill>
    </dxf>
    <dxf>
      <fill>
        <patternFill>
          <bgColor rgb="FF969696"/>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s>
</file>

<file path=xl/diagrams/colors1.xml><?xml version="1.0" encoding="utf-8"?>
<dgm:colorsDef xmlns:dgm="http://schemas.openxmlformats.org/drawingml/2006/diagram" xmlns:a="http://schemas.openxmlformats.org/drawingml/2006/main" uniqueId="urn:microsoft.com/office/officeart/2005/8/colors/colorful5">
  <dgm:title val=""/>
  <dgm:desc val=""/>
  <dgm:catLst>
    <dgm:cat type="colorful" pri="10500"/>
  </dgm:catLst>
  <dgm:styleLbl name="node0">
    <dgm:fillClrLst meth="repeat">
      <a:schemeClr val="accent4"/>
    </dgm:fillClrLst>
    <dgm:linClrLst meth="repeat">
      <a:schemeClr val="lt1"/>
    </dgm:linClrLst>
    <dgm:effectClrLst/>
    <dgm:txLinClrLst/>
    <dgm:txFillClrLst/>
    <dgm:txEffectClrLst/>
  </dgm:styleLbl>
  <dgm:styleLbl name="node1">
    <dgm:fillClrLst>
      <a:schemeClr val="accent5"/>
      <a:schemeClr val="accent6"/>
    </dgm:fillClrLst>
    <dgm:linClrLst meth="repeat">
      <a:schemeClr val="lt1"/>
    </dgm:linClrLst>
    <dgm:effectClrLst/>
    <dgm:txLinClrLst/>
    <dgm:txFillClrLst/>
    <dgm:txEffectClrLst/>
  </dgm:styleLbl>
  <dgm:styleLbl name="alignNode1">
    <dgm:fillClrLst>
      <a:schemeClr val="accent5"/>
      <a:schemeClr val="accent6"/>
    </dgm:fillClrLst>
    <dgm:linClrLst>
      <a:schemeClr val="accent5"/>
      <a:schemeClr val="accent6"/>
    </dgm:linClrLst>
    <dgm:effectClrLst/>
    <dgm:txLinClrLst/>
    <dgm:txFillClrLst/>
    <dgm:txEffectClrLst/>
  </dgm:styleLbl>
  <dgm:styleLbl name="lnNode1">
    <dgm:fillClrLst>
      <a:schemeClr val="accent5"/>
      <a:schemeClr val="accent6"/>
    </dgm:fillClrLst>
    <dgm:linClrLst meth="repeat">
      <a:schemeClr val="lt1"/>
    </dgm:linClrLst>
    <dgm:effectClrLst/>
    <dgm:txLinClrLst/>
    <dgm:txFillClrLst/>
    <dgm:txEffectClrLst/>
  </dgm:styleLbl>
  <dgm:styleLbl name="vennNode1">
    <dgm:fillClrLst>
      <a:schemeClr val="accent5">
        <a:alpha val="50000"/>
      </a:schemeClr>
      <a:schemeClr val="accent6">
        <a:alpha val="50000"/>
      </a:schemeClr>
    </dgm:fillClrLst>
    <dgm:linClrLst meth="repeat">
      <a:schemeClr val="lt1"/>
    </dgm:linClrLst>
    <dgm:effectClrLst/>
    <dgm:txLinClrLst/>
    <dgm:txFillClrLst/>
    <dgm:txEffectClrLst/>
  </dgm:styleLbl>
  <dgm:styleLbl name="node2">
    <dgm:fillClrLst>
      <a:schemeClr val="accent6"/>
    </dgm:fillClrLst>
    <dgm:linClrLst meth="repeat">
      <a:schemeClr val="lt1"/>
    </dgm:linClrLst>
    <dgm:effectClrLst/>
    <dgm:txLinClrLst/>
    <dgm:txFillClrLst/>
    <dgm:txEffectClrLst/>
  </dgm:styleLbl>
  <dgm:styleLbl name="node3">
    <dgm:fillClrLst>
      <a:schemeClr val="accent1"/>
    </dgm:fillClrLst>
    <dgm:linClrLst meth="repeat">
      <a:schemeClr val="lt1"/>
    </dgm:linClrLst>
    <dgm:effectClrLst/>
    <dgm:txLinClrLst/>
    <dgm:txFillClrLst/>
    <dgm:txEffectClrLst/>
  </dgm:styleLbl>
  <dgm:styleLbl name="node4">
    <dgm:fillClrLst>
      <a:schemeClr val="accent2"/>
    </dgm:fillClrLst>
    <dgm:linClrLst meth="repeat">
      <a:schemeClr val="lt1"/>
    </dgm:linClrLst>
    <dgm:effectClrLst/>
    <dgm:txLinClrLst/>
    <dgm:txFillClrLst/>
    <dgm:txEffectClrLst/>
  </dgm:styleLbl>
  <dgm:styleLbl name="fgImgPlace1">
    <dgm:fillClrLst>
      <a:schemeClr val="accent5">
        <a:tint val="50000"/>
      </a:schemeClr>
      <a:schemeClr val="accent6">
        <a:tint val="50000"/>
      </a:schemeClr>
    </dgm:fillClrLst>
    <dgm:linClrLst meth="repeat">
      <a:schemeClr val="lt1"/>
    </dgm:linClrLst>
    <dgm:effectClrLst/>
    <dgm:txLinClrLst/>
    <dgm:txFillClrLst meth="repeat">
      <a:schemeClr val="lt1"/>
    </dgm:txFillClrLst>
    <dgm:txEffectClrLst/>
  </dgm:styleLbl>
  <dgm:styleLbl name="alignImgPlace1">
    <dgm:fillClrLst>
      <a:schemeClr val="accent5">
        <a:tint val="50000"/>
      </a:schemeClr>
      <a:schemeClr val="accent6">
        <a:tint val="20000"/>
      </a:schemeClr>
    </dgm:fillClrLst>
    <dgm:linClrLst meth="repeat">
      <a:schemeClr val="lt1"/>
    </dgm:linClrLst>
    <dgm:effectClrLst/>
    <dgm:txLinClrLst/>
    <dgm:txFillClrLst meth="repeat">
      <a:schemeClr val="lt1"/>
    </dgm:txFillClrLst>
    <dgm:txEffectClrLst/>
  </dgm:styleLbl>
  <dgm:styleLbl name="bgImgPlace1">
    <dgm:fillClrLst>
      <a:schemeClr val="accent5">
        <a:tint val="50000"/>
      </a:schemeClr>
      <a:schemeClr val="accent6">
        <a:tint val="20000"/>
      </a:schemeClr>
    </dgm:fillClrLst>
    <dgm:linClrLst meth="repeat">
      <a:schemeClr val="lt1"/>
    </dgm:linClrLst>
    <dgm:effectClrLst/>
    <dgm:txLinClrLst/>
    <dgm:txFillClrLst meth="repeat">
      <a:schemeClr val="lt1"/>
    </dgm:txFillClrLst>
    <dgm:txEffectClrLst/>
  </dgm:styleLbl>
  <dgm:styleLbl name="sibTrans2D1">
    <dgm:fillClrLst>
      <a:schemeClr val="accent5"/>
      <a:schemeClr val="accent6"/>
    </dgm:fillClrLst>
    <dgm:linClrLst meth="repeat">
      <a:schemeClr val="lt1"/>
    </dgm:linClrLst>
    <dgm:effectClrLst/>
    <dgm:txLinClrLst/>
    <dgm:txFillClrLst/>
    <dgm:txEffectClrLst/>
  </dgm:styleLbl>
  <dgm:styleLbl name="fgSibTrans2D1">
    <dgm:fillClrLst>
      <a:schemeClr val="accent5"/>
      <a:schemeClr val="accent6"/>
    </dgm:fillClrLst>
    <dgm:linClrLst meth="repeat">
      <a:schemeClr val="lt1"/>
    </dgm:linClrLst>
    <dgm:effectClrLst/>
    <dgm:txLinClrLst/>
    <dgm:txFillClrLst meth="repeat">
      <a:schemeClr val="lt1"/>
    </dgm:txFillClrLst>
    <dgm:txEffectClrLst/>
  </dgm:styleLbl>
  <dgm:styleLbl name="bgSibTrans2D1">
    <dgm:fillClrLst>
      <a:schemeClr val="accent5"/>
      <a:schemeClr val="accent6"/>
    </dgm:fillClrLst>
    <dgm:linClrLst meth="repeat">
      <a:schemeClr val="lt1"/>
    </dgm:linClrLst>
    <dgm:effectClrLst/>
    <dgm:txLinClrLst/>
    <dgm:txFillClrLst meth="repeat">
      <a:schemeClr val="lt1"/>
    </dgm:txFillClrLst>
    <dgm:txEffectClrLst/>
  </dgm:styleLbl>
  <dgm:styleLbl name="sibTrans1D1">
    <dgm:fillClrLst/>
    <dgm:linClrLst>
      <a:schemeClr val="accent5"/>
      <a:schemeClr val="accent6"/>
    </dgm:linClrLst>
    <dgm:effectClrLst/>
    <dgm:txLinClrLst/>
    <dgm:txFillClrLst meth="repeat">
      <a:schemeClr val="tx1"/>
    </dgm:txFillClrLst>
    <dgm:txEffectClrLst/>
  </dgm:styleLbl>
  <dgm:styleLbl name="callout">
    <dgm:fillClrLst meth="repeat">
      <a:schemeClr val="accent5"/>
    </dgm:fillClrLst>
    <dgm:linClrLst meth="repeat">
      <a:schemeClr val="accent5">
        <a:tint val="50000"/>
      </a:schemeClr>
    </dgm:linClrLst>
    <dgm:effectClrLst/>
    <dgm:txLinClrLst/>
    <dgm:txFillClrLst meth="repeat">
      <a:schemeClr val="tx1"/>
    </dgm:txFillClrLst>
    <dgm:txEffectClrLst/>
  </dgm:styleLbl>
  <dgm:styleLbl name="asst0">
    <dgm:fillClrLst meth="repeat">
      <a:schemeClr val="accent5"/>
    </dgm:fillClrLst>
    <dgm:linClrLst meth="repeat">
      <a:schemeClr val="lt1">
        <a:shade val="80000"/>
      </a:schemeClr>
    </dgm:linClrLst>
    <dgm:effectClrLst/>
    <dgm:txLinClrLst/>
    <dgm:txFillClrLst/>
    <dgm:txEffectClrLst/>
  </dgm:styleLbl>
  <dgm:styleLbl name="asst1">
    <dgm:fillClrLst meth="repeat">
      <a:schemeClr val="accent6"/>
    </dgm:fillClrLst>
    <dgm:linClrLst meth="repeat">
      <a:schemeClr val="lt1">
        <a:shade val="80000"/>
      </a:schemeClr>
    </dgm:linClrLst>
    <dgm:effectClrLst/>
    <dgm:txLinClrLst/>
    <dgm:txFillClrLst/>
    <dgm:txEffectClrLst/>
  </dgm:styleLbl>
  <dgm:styleLbl name="asst2">
    <dgm:fillClrLst>
      <a:schemeClr val="accent1"/>
    </dgm:fillClrLst>
    <dgm:linClrLst meth="repeat">
      <a:schemeClr val="lt1"/>
    </dgm:linClrLst>
    <dgm:effectClrLst/>
    <dgm:txLinClrLst/>
    <dgm:txFillClrLst/>
    <dgm:txEffectClrLst/>
  </dgm:styleLbl>
  <dgm:styleLbl name="asst3">
    <dgm:fillClrLst>
      <a:schemeClr val="accent2"/>
    </dgm:fillClrLst>
    <dgm:linClrLst meth="repeat">
      <a:schemeClr val="lt1"/>
    </dgm:linClrLst>
    <dgm:effectClrLst/>
    <dgm:txLinClrLst/>
    <dgm:txFillClrLst/>
    <dgm:txEffectClrLst/>
  </dgm:styleLbl>
  <dgm:styleLbl name="asst4">
    <dgm:fillClrLst>
      <a:schemeClr val="accent3"/>
    </dgm:fillClrLst>
    <dgm:linClrLst meth="repeat">
      <a:schemeClr val="lt1"/>
    </dgm:linClrLst>
    <dgm:effectClrLst/>
    <dgm:txLinClrLst/>
    <dgm:txFillClrLst/>
    <dgm:txEffectClrLst/>
  </dgm:styleLbl>
  <dgm:styleLbl name="parChTrans2D1">
    <dgm:fillClrLst meth="repeat">
      <a:schemeClr val="accent5"/>
    </dgm:fillClrLst>
    <dgm:linClrLst meth="repeat">
      <a:schemeClr val="lt1"/>
    </dgm:linClrLst>
    <dgm:effectClrLst/>
    <dgm:txLinClrLst/>
    <dgm:txFillClrLst meth="repeat">
      <a:schemeClr val="lt1"/>
    </dgm:txFillClrLst>
    <dgm:txEffectClrLst/>
  </dgm:styleLbl>
  <dgm:styleLbl name="parChTrans2D2">
    <dgm:fillClrLst meth="repeat">
      <a:schemeClr val="accent6"/>
    </dgm:fillClrLst>
    <dgm:linClrLst meth="repeat">
      <a:schemeClr val="lt1"/>
    </dgm:linClrLst>
    <dgm:effectClrLst/>
    <dgm:txLinClrLst/>
    <dgm:txFillClrLst/>
    <dgm:txEffectClrLst/>
  </dgm:styleLbl>
  <dgm:styleLbl name="parChTrans2D3">
    <dgm:fillClrLst meth="repeat">
      <a:schemeClr val="accent6"/>
    </dgm:fillClrLst>
    <dgm:linClrLst meth="repeat">
      <a:schemeClr val="lt1"/>
    </dgm:linClrLst>
    <dgm:effectClrLst/>
    <dgm:txLinClrLst/>
    <dgm:txFillClrLst/>
    <dgm:txEffectClrLst/>
  </dgm:styleLbl>
  <dgm:styleLbl name="parChTrans2D4">
    <dgm:fillClrLst meth="repeat">
      <a:schemeClr val="accent1"/>
    </dgm:fillClrLst>
    <dgm:linClrLst meth="repeat">
      <a:schemeClr val="lt1"/>
    </dgm:linClrLst>
    <dgm:effectClrLst/>
    <dgm:txLinClrLst/>
    <dgm:txFillClrLst meth="repeat">
      <a:schemeClr val="lt1"/>
    </dgm:txFillClrLst>
    <dgm:txEffectClrLst/>
  </dgm:styleLbl>
  <dgm:styleLbl name="parChTrans1D1">
    <dgm:fillClrLst meth="repeat">
      <a:schemeClr val="accent5"/>
    </dgm:fillClrLst>
    <dgm:linClrLst meth="repeat">
      <a:schemeClr val="accent5"/>
    </dgm:linClrLst>
    <dgm:effectClrLst/>
    <dgm:txLinClrLst/>
    <dgm:txFillClrLst meth="repeat">
      <a:schemeClr val="tx1"/>
    </dgm:txFillClrLst>
    <dgm:txEffectClrLst/>
  </dgm:styleLbl>
  <dgm:styleLbl name="parChTrans1D2">
    <dgm:fillClrLst meth="repeat">
      <a:schemeClr val="accent6">
        <a:tint val="90000"/>
      </a:schemeClr>
    </dgm:fillClrLst>
    <dgm:linClrLst meth="repeat">
      <a:schemeClr val="accent6"/>
    </dgm:linClrLst>
    <dgm:effectClrLst/>
    <dgm:txLinClrLst/>
    <dgm:txFillClrLst meth="repeat">
      <a:schemeClr val="tx1"/>
    </dgm:txFillClrLst>
    <dgm:txEffectClrLst/>
  </dgm:styleLbl>
  <dgm:styleLbl name="parChTrans1D3">
    <dgm:fillClrLst meth="repeat">
      <a:schemeClr val="accent6">
        <a:tint val="70000"/>
      </a:schemeClr>
    </dgm:fillClrLst>
    <dgm:linClrLst meth="repeat">
      <a:schemeClr val="accent1"/>
    </dgm:linClrLst>
    <dgm:effectClrLst/>
    <dgm:txLinClrLst/>
    <dgm:txFillClrLst meth="repeat">
      <a:schemeClr val="tx1"/>
    </dgm:txFillClrLst>
    <dgm:txEffectClrLst/>
  </dgm:styleLbl>
  <dgm:styleLbl name="parChTrans1D4">
    <dgm:fillClrLst meth="repeat">
      <a:schemeClr val="accent6">
        <a:tint val="50000"/>
      </a:schemeClr>
    </dgm:fillClrLst>
    <dgm:linClrLst meth="repeat">
      <a:schemeClr val="accent2"/>
    </dgm:linClrLst>
    <dgm:effectClrLst/>
    <dgm:txLinClrLst/>
    <dgm:txFillClrLst meth="repeat">
      <a:schemeClr val="tx1"/>
    </dgm:txFillClrLst>
    <dgm:txEffectClrLst/>
  </dgm:styleLbl>
  <dgm:styleLbl name="fgAcc1">
    <dgm:fillClrLst meth="repeat">
      <a:schemeClr val="lt1">
        <a:alpha val="90000"/>
      </a:schemeClr>
    </dgm:fillClrLst>
    <dgm:linClrLst>
      <a:schemeClr val="accent5"/>
      <a:schemeClr val="accent6"/>
    </dgm:linClrLst>
    <dgm:effectClrLst/>
    <dgm:txLinClrLst/>
    <dgm:txFillClrLst meth="repeat">
      <a:schemeClr val="dk1"/>
    </dgm:txFillClrLst>
    <dgm:txEffectClrLst/>
  </dgm:styleLbl>
  <dgm:styleLbl name="conFgAcc1">
    <dgm:fillClrLst meth="repeat">
      <a:schemeClr val="lt1">
        <a:alpha val="90000"/>
      </a:schemeClr>
    </dgm:fillClrLst>
    <dgm:linClrLst>
      <a:schemeClr val="accent5"/>
      <a:schemeClr val="accent6"/>
    </dgm:linClrLst>
    <dgm:effectClrLst/>
    <dgm:txLinClrLst/>
    <dgm:txFillClrLst meth="repeat">
      <a:schemeClr val="dk1"/>
    </dgm:txFillClrLst>
    <dgm:txEffectClrLst/>
  </dgm:styleLbl>
  <dgm:styleLbl name="alignAcc1">
    <dgm:fillClrLst meth="repeat">
      <a:schemeClr val="lt1">
        <a:alpha val="90000"/>
      </a:schemeClr>
    </dgm:fillClrLst>
    <dgm:linClrLst>
      <a:schemeClr val="accent5"/>
      <a:schemeClr val="accent6"/>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5"/>
    </dgm:linClrLst>
    <dgm:effectClrLst/>
    <dgm:txLinClrLst/>
    <dgm:txFillClrLst meth="repeat">
      <a:schemeClr val="dk1"/>
    </dgm:txFillClrLst>
    <dgm:txEffectClrLst/>
  </dgm:styleLbl>
  <dgm:styleLbl name="bgAcc1">
    <dgm:fillClrLst meth="repeat">
      <a:schemeClr val="lt1">
        <a:alpha val="90000"/>
      </a:schemeClr>
    </dgm:fillClrLst>
    <dgm:linClrLst>
      <a:schemeClr val="accent5"/>
      <a:schemeClr val="accent6"/>
    </dgm:linClrLst>
    <dgm:effectClrLst/>
    <dgm:txLinClrLst/>
    <dgm:txFillClrLst meth="repeat">
      <a:schemeClr val="dk1"/>
    </dgm:txFillClrLst>
    <dgm:txEffectClrLst/>
  </dgm:styleLbl>
  <dgm:styleLbl name="solidFgAcc1">
    <dgm:fillClrLst meth="repeat">
      <a:schemeClr val="lt1"/>
    </dgm:fillClrLst>
    <dgm:linClrLst>
      <a:schemeClr val="accent5"/>
      <a:schemeClr val="accent6"/>
    </dgm:linClrLst>
    <dgm:effectClrLst/>
    <dgm:txLinClrLst/>
    <dgm:txFillClrLst meth="repeat">
      <a:schemeClr val="dk1"/>
    </dgm:txFillClrLst>
    <dgm:txEffectClrLst/>
  </dgm:styleLbl>
  <dgm:styleLbl name="solidAlignAcc1">
    <dgm:fillClrLst meth="repeat">
      <a:schemeClr val="lt1"/>
    </dgm:fillClrLst>
    <dgm:linClrLst>
      <a:schemeClr val="accent5"/>
      <a:schemeClr val="accent6"/>
    </dgm:linClrLst>
    <dgm:effectClrLst/>
    <dgm:txLinClrLst/>
    <dgm:txFillClrLst meth="repeat">
      <a:schemeClr val="dk1"/>
    </dgm:txFillClrLst>
    <dgm:txEffectClrLst/>
  </dgm:styleLbl>
  <dgm:styleLbl name="solidBgAcc1">
    <dgm:fillClrLst meth="repeat">
      <a:schemeClr val="lt1"/>
    </dgm:fillClrLst>
    <dgm:linClrLst>
      <a:schemeClr val="accent5"/>
      <a:schemeClr val="accent6"/>
    </dgm:linClrLst>
    <dgm:effectClrLst/>
    <dgm:txLinClrLst/>
    <dgm:txFillClrLst meth="repeat">
      <a:schemeClr val="dk1"/>
    </dgm:txFillClrLst>
    <dgm:txEffectClrLst/>
  </dgm:styleLbl>
  <dgm:styleLbl name="fgAccFollowNode1">
    <dgm:fillClrLst>
      <a:schemeClr val="accent5">
        <a:tint val="40000"/>
        <a:alpha val="90000"/>
      </a:schemeClr>
      <a:schemeClr val="accent6">
        <a:tint val="40000"/>
        <a:alpha val="90000"/>
      </a:schemeClr>
    </dgm:fillClrLst>
    <dgm:linClrLst>
      <a:schemeClr val="accent5">
        <a:tint val="40000"/>
        <a:alpha val="90000"/>
      </a:schemeClr>
      <a:schemeClr val="accent5">
        <a:tint val="40000"/>
        <a:alpha val="90000"/>
      </a:schemeClr>
    </dgm:linClrLst>
    <dgm:effectClrLst/>
    <dgm:txLinClrLst/>
    <dgm:txFillClrLst meth="repeat">
      <a:schemeClr val="dk1"/>
    </dgm:txFillClrLst>
    <dgm:txEffectClrLst/>
  </dgm:styleLbl>
  <dgm:styleLbl name="alignAccFollowNode1">
    <dgm:fillClrLst>
      <a:schemeClr val="accent5">
        <a:tint val="40000"/>
        <a:alpha val="90000"/>
      </a:schemeClr>
      <a:schemeClr val="accent6">
        <a:tint val="40000"/>
        <a:alpha val="90000"/>
      </a:schemeClr>
    </dgm:fillClrLst>
    <dgm:linClrLst>
      <a:schemeClr val="accent5">
        <a:tint val="40000"/>
        <a:alpha val="90000"/>
      </a:schemeClr>
      <a:schemeClr val="accent6">
        <a:tint val="40000"/>
        <a:alpha val="90000"/>
      </a:schemeClr>
    </dgm:linClrLst>
    <dgm:effectClrLst/>
    <dgm:txLinClrLst/>
    <dgm:txFillClrLst meth="repeat">
      <a:schemeClr val="dk1"/>
    </dgm:txFillClrLst>
    <dgm:txEffectClrLst/>
  </dgm:styleLbl>
  <dgm:styleLbl name="bgAccFollowNode1">
    <dgm:fillClrLst>
      <a:schemeClr val="accent5">
        <a:tint val="40000"/>
        <a:alpha val="90000"/>
      </a:schemeClr>
      <a:schemeClr val="accent6">
        <a:tint val="40000"/>
        <a:alpha val="90000"/>
      </a:schemeClr>
    </dgm:fillClrLst>
    <dgm:linClrLst>
      <a:schemeClr val="accent5">
        <a:tint val="40000"/>
        <a:alpha val="90000"/>
      </a:schemeClr>
      <a:schemeClr val="accent6">
        <a:tint val="40000"/>
        <a:alpha val="90000"/>
      </a:schemeClr>
    </dgm:linClrLst>
    <dgm:effectClrLst/>
    <dgm:txLinClrLst/>
    <dgm:txFillClrLst meth="repeat">
      <a:schemeClr val="dk1"/>
    </dgm:txFillClrLst>
    <dgm:txEffectClrLst/>
  </dgm:styleLbl>
  <dgm:styleLbl name="fgAcc0">
    <dgm:fillClrLst meth="repeat">
      <a:schemeClr val="lt1">
        <a:alpha val="90000"/>
      </a:schemeClr>
    </dgm:fillClrLst>
    <dgm:linClrLst>
      <a:schemeClr val="accent4"/>
    </dgm:linClrLst>
    <dgm:effectClrLst/>
    <dgm:txLinClrLst/>
    <dgm:txFillClrLst meth="repeat">
      <a:schemeClr val="dk1"/>
    </dgm:txFillClrLst>
    <dgm:txEffectClrLst/>
  </dgm:styleLbl>
  <dgm:styleLbl name="fgAcc2">
    <dgm:fillClrLst meth="repeat">
      <a:schemeClr val="lt1">
        <a:alpha val="90000"/>
      </a:schemeClr>
    </dgm:fillClrLst>
    <dgm:linClrLst>
      <a:schemeClr val="accent6"/>
    </dgm:linClrLst>
    <dgm:effectClrLst/>
    <dgm:txLinClrLst/>
    <dgm:txFillClrLst meth="repeat">
      <a:schemeClr val="dk1"/>
    </dgm:txFillClrLst>
    <dgm:txEffectClrLst/>
  </dgm:styleLbl>
  <dgm:styleLbl name="fgAcc3">
    <dgm:fillClrLst meth="repeat">
      <a:schemeClr val="lt1">
        <a:alpha val="90000"/>
      </a:schemeClr>
    </dgm:fillClrLst>
    <dgm:linClrLst>
      <a:schemeClr val="accent1"/>
    </dgm:linClrLst>
    <dgm:effectClrLst/>
    <dgm:txLinClrLst/>
    <dgm:txFillClrLst meth="repeat">
      <a:schemeClr val="dk1"/>
    </dgm:txFillClrLst>
    <dgm:txEffectClrLst/>
  </dgm:styleLbl>
  <dgm:styleLbl name="fgAcc4">
    <dgm:fillClrLst meth="repeat">
      <a:schemeClr val="lt1">
        <a:alpha val="90000"/>
      </a:schemeClr>
    </dgm:fillClrLst>
    <dgm:linClrLst>
      <a:schemeClr val="accent2"/>
    </dgm:linClrLst>
    <dgm:effectClrLst/>
    <dgm:txLinClrLst/>
    <dgm:txFillClrLst meth="repeat">
      <a:schemeClr val="dk1"/>
    </dgm:txFillClrLst>
    <dgm:txEffectClrLst/>
  </dgm:styleLbl>
  <dgm:styleLbl name="bgShp">
    <dgm:fillClrLst meth="repeat">
      <a:schemeClr val="accent5">
        <a:tint val="40000"/>
      </a:schemeClr>
    </dgm:fillClrLst>
    <dgm:linClrLst meth="repeat">
      <a:schemeClr val="dk1"/>
    </dgm:linClrLst>
    <dgm:effectClrLst/>
    <dgm:txLinClrLst/>
    <dgm:txFillClrLst meth="repeat">
      <a:schemeClr val="dk1"/>
    </dgm:txFillClrLst>
    <dgm:txEffectClrLst/>
  </dgm:styleLbl>
  <dgm:styleLbl name="dkBgShp">
    <dgm:fillClrLst meth="repeat">
      <a:schemeClr val="accent5">
        <a:shade val="90000"/>
      </a:schemeClr>
    </dgm:fillClrLst>
    <dgm:linClrLst meth="repeat">
      <a:schemeClr val="dk1"/>
    </dgm:linClrLst>
    <dgm:effectClrLst/>
    <dgm:txLinClrLst/>
    <dgm:txFillClrLst meth="repeat">
      <a:schemeClr val="lt1"/>
    </dgm:txFillClrLst>
    <dgm:txEffectClrLst/>
  </dgm:styleLbl>
  <dgm:styleLbl name="trBgShp">
    <dgm:fillClrLst meth="repeat">
      <a:schemeClr val="accent5">
        <a:tint val="50000"/>
        <a:alpha val="40000"/>
      </a:schemeClr>
    </dgm:fillClrLst>
    <dgm:linClrLst meth="repeat">
      <a:schemeClr val="accent5"/>
    </dgm:linClrLst>
    <dgm:effectClrLst/>
    <dgm:txLinClrLst/>
    <dgm:txFillClrLst meth="repeat">
      <a:schemeClr val="lt1"/>
    </dgm:txFillClrLst>
    <dgm:txEffectClrLst/>
  </dgm:styleLbl>
  <dgm:styleLbl name="fgShp">
    <dgm:fillClrLst meth="repeat">
      <a:schemeClr val="accent5">
        <a:tint val="4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data1.xml><?xml version="1.0" encoding="utf-8"?>
<dgm:dataModel xmlns:dgm="http://schemas.openxmlformats.org/drawingml/2006/diagram" xmlns:a="http://schemas.openxmlformats.org/drawingml/2006/main">
  <dgm:ptLst>
    <dgm:pt modelId="{5574BB00-66DA-4599-93FE-DFB0A5C22D5E}" type="doc">
      <dgm:prSet loTypeId="urn:microsoft.com/office/officeart/2005/8/layout/process1" loCatId="process" qsTypeId="urn:microsoft.com/office/officeart/2005/8/quickstyle/simple1" qsCatId="simple" csTypeId="urn:microsoft.com/office/officeart/2005/8/colors/colorful5" csCatId="colorful" phldr="1"/>
      <dgm:spPr/>
    </dgm:pt>
    <dgm:pt modelId="{74494D6A-6145-44E7-9E9F-F70B76E96083}">
      <dgm:prSet phldrT="[テキスト]"/>
      <dgm:spPr/>
      <dgm:t>
        <a:bodyPr/>
        <a:lstStyle/>
        <a:p>
          <a:r>
            <a:rPr kumimoji="1" lang="ja-JP" altLang="en-US"/>
            <a:t>委託者</a:t>
          </a:r>
          <a:r>
            <a:rPr kumimoji="1" lang="en-US" altLang="ja-JP"/>
            <a:t>(</a:t>
          </a:r>
          <a:r>
            <a:rPr kumimoji="1" lang="ja-JP" altLang="en-US"/>
            <a:t>県機関等</a:t>
          </a:r>
          <a:r>
            <a:rPr kumimoji="1" lang="en-US" altLang="ja-JP"/>
            <a:t>)</a:t>
          </a:r>
          <a:endParaRPr kumimoji="1" lang="ja-JP" altLang="en-US"/>
        </a:p>
      </dgm:t>
    </dgm:pt>
    <dgm:pt modelId="{4D979EBB-C64D-424A-8CAA-100B6A2B0158}" type="parTrans" cxnId="{67F15DF3-3161-4537-B44D-BEF5EF55C142}">
      <dgm:prSet/>
      <dgm:spPr/>
      <dgm:t>
        <a:bodyPr/>
        <a:lstStyle/>
        <a:p>
          <a:endParaRPr kumimoji="1" lang="ja-JP" altLang="en-US"/>
        </a:p>
      </dgm:t>
    </dgm:pt>
    <dgm:pt modelId="{A98BBCBA-873B-4B1C-8442-84B51593DCB1}" type="sibTrans" cxnId="{67F15DF3-3161-4537-B44D-BEF5EF55C142}">
      <dgm:prSet/>
      <dgm:spPr/>
      <dgm:t>
        <a:bodyPr/>
        <a:lstStyle/>
        <a:p>
          <a:endParaRPr kumimoji="1" lang="ja-JP" altLang="en-US"/>
        </a:p>
      </dgm:t>
    </dgm:pt>
    <dgm:pt modelId="{418515DE-07CD-431E-915B-E87C1320F71B}">
      <dgm:prSet phldrT="[テキスト]"/>
      <dgm:spPr/>
      <dgm:t>
        <a:bodyPr/>
        <a:lstStyle/>
        <a:p>
          <a:r>
            <a:rPr kumimoji="1" lang="ja-JP" altLang="en-US"/>
            <a:t>受託者</a:t>
          </a:r>
        </a:p>
      </dgm:t>
    </dgm:pt>
    <dgm:pt modelId="{7BC32AE6-1B9B-41C6-88F0-591C28656C1B}" type="parTrans" cxnId="{03420369-5FFB-4C1A-B230-4DBCC06481BE}">
      <dgm:prSet/>
      <dgm:spPr/>
      <dgm:t>
        <a:bodyPr/>
        <a:lstStyle/>
        <a:p>
          <a:endParaRPr kumimoji="1" lang="ja-JP" altLang="en-US"/>
        </a:p>
      </dgm:t>
    </dgm:pt>
    <dgm:pt modelId="{31318D13-53A3-4A0A-8222-66D0B10C6A6B}" type="sibTrans" cxnId="{03420369-5FFB-4C1A-B230-4DBCC06481BE}">
      <dgm:prSet/>
      <dgm:spPr/>
      <dgm:t>
        <a:bodyPr/>
        <a:lstStyle/>
        <a:p>
          <a:endParaRPr kumimoji="1" lang="ja-JP" altLang="en-US"/>
        </a:p>
      </dgm:t>
    </dgm:pt>
    <dgm:pt modelId="{B2494BBC-05B8-442B-9AC2-986B69CAB954}">
      <dgm:prSet phldrT="[テキスト]"/>
      <dgm:spPr/>
      <dgm:t>
        <a:bodyPr/>
        <a:lstStyle/>
        <a:p>
          <a:r>
            <a:rPr kumimoji="1" lang="ja-JP" altLang="en-US"/>
            <a:t>再委託</a:t>
          </a:r>
        </a:p>
      </dgm:t>
    </dgm:pt>
    <dgm:pt modelId="{2D266F0B-7844-4ED0-B696-B17AF8CC71C2}" type="parTrans" cxnId="{6866861F-F218-4B4D-96FE-848158BB0793}">
      <dgm:prSet/>
      <dgm:spPr/>
      <dgm:t>
        <a:bodyPr/>
        <a:lstStyle/>
        <a:p>
          <a:endParaRPr kumimoji="1" lang="ja-JP" altLang="en-US"/>
        </a:p>
      </dgm:t>
    </dgm:pt>
    <dgm:pt modelId="{5FE64AD5-9D8C-4450-BD53-913B6C2900F3}" type="sibTrans" cxnId="{6866861F-F218-4B4D-96FE-848158BB0793}">
      <dgm:prSet/>
      <dgm:spPr/>
      <dgm:t>
        <a:bodyPr/>
        <a:lstStyle/>
        <a:p>
          <a:endParaRPr kumimoji="1" lang="ja-JP" altLang="en-US"/>
        </a:p>
      </dgm:t>
    </dgm:pt>
    <dgm:pt modelId="{B650DFC2-C6FB-4532-B3D3-C84F91361482}" type="pres">
      <dgm:prSet presAssocID="{5574BB00-66DA-4599-93FE-DFB0A5C22D5E}" presName="Name0" presStyleCnt="0">
        <dgm:presLayoutVars>
          <dgm:dir/>
          <dgm:resizeHandles val="exact"/>
        </dgm:presLayoutVars>
      </dgm:prSet>
      <dgm:spPr/>
    </dgm:pt>
    <dgm:pt modelId="{284C8C28-F627-479E-A20E-2E3BBB22D48D}" type="pres">
      <dgm:prSet presAssocID="{74494D6A-6145-44E7-9E9F-F70B76E96083}" presName="node" presStyleLbl="node1" presStyleIdx="0" presStyleCnt="3">
        <dgm:presLayoutVars>
          <dgm:bulletEnabled val="1"/>
        </dgm:presLayoutVars>
      </dgm:prSet>
      <dgm:spPr/>
      <dgm:t>
        <a:bodyPr/>
        <a:lstStyle/>
        <a:p>
          <a:endParaRPr kumimoji="1" lang="ja-JP" altLang="en-US"/>
        </a:p>
      </dgm:t>
    </dgm:pt>
    <dgm:pt modelId="{E3BE65F2-6D17-4578-BD73-01F284AFCCC4}" type="pres">
      <dgm:prSet presAssocID="{A98BBCBA-873B-4B1C-8442-84B51593DCB1}" presName="sibTrans" presStyleLbl="sibTrans2D1" presStyleIdx="0" presStyleCnt="2"/>
      <dgm:spPr/>
      <dgm:t>
        <a:bodyPr/>
        <a:lstStyle/>
        <a:p>
          <a:endParaRPr kumimoji="1" lang="ja-JP" altLang="en-US"/>
        </a:p>
      </dgm:t>
    </dgm:pt>
    <dgm:pt modelId="{578C7B49-4C75-497D-B52C-051D61E927CF}" type="pres">
      <dgm:prSet presAssocID="{A98BBCBA-873B-4B1C-8442-84B51593DCB1}" presName="connectorText" presStyleLbl="sibTrans2D1" presStyleIdx="0" presStyleCnt="2"/>
      <dgm:spPr/>
      <dgm:t>
        <a:bodyPr/>
        <a:lstStyle/>
        <a:p>
          <a:endParaRPr kumimoji="1" lang="ja-JP" altLang="en-US"/>
        </a:p>
      </dgm:t>
    </dgm:pt>
    <dgm:pt modelId="{DEAAE240-651D-4426-B3A0-2E61405A132E}" type="pres">
      <dgm:prSet presAssocID="{418515DE-07CD-431E-915B-E87C1320F71B}" presName="node" presStyleLbl="node1" presStyleIdx="1" presStyleCnt="3">
        <dgm:presLayoutVars>
          <dgm:bulletEnabled val="1"/>
        </dgm:presLayoutVars>
      </dgm:prSet>
      <dgm:spPr/>
      <dgm:t>
        <a:bodyPr/>
        <a:lstStyle/>
        <a:p>
          <a:endParaRPr kumimoji="1" lang="ja-JP" altLang="en-US"/>
        </a:p>
      </dgm:t>
    </dgm:pt>
    <dgm:pt modelId="{6975EB16-C793-4C74-87F9-CAED2B98F895}" type="pres">
      <dgm:prSet presAssocID="{31318D13-53A3-4A0A-8222-66D0B10C6A6B}" presName="sibTrans" presStyleLbl="sibTrans2D1" presStyleIdx="1" presStyleCnt="2"/>
      <dgm:spPr/>
      <dgm:t>
        <a:bodyPr/>
        <a:lstStyle/>
        <a:p>
          <a:endParaRPr kumimoji="1" lang="ja-JP" altLang="en-US"/>
        </a:p>
      </dgm:t>
    </dgm:pt>
    <dgm:pt modelId="{6E7756C5-FD34-4E04-B7F8-5235312755BB}" type="pres">
      <dgm:prSet presAssocID="{31318D13-53A3-4A0A-8222-66D0B10C6A6B}" presName="connectorText" presStyleLbl="sibTrans2D1" presStyleIdx="1" presStyleCnt="2"/>
      <dgm:spPr/>
      <dgm:t>
        <a:bodyPr/>
        <a:lstStyle/>
        <a:p>
          <a:endParaRPr kumimoji="1" lang="ja-JP" altLang="en-US"/>
        </a:p>
      </dgm:t>
    </dgm:pt>
    <dgm:pt modelId="{1481EE6E-9782-444D-8966-058978B9BFE3}" type="pres">
      <dgm:prSet presAssocID="{B2494BBC-05B8-442B-9AC2-986B69CAB954}" presName="node" presStyleLbl="node1" presStyleIdx="2" presStyleCnt="3">
        <dgm:presLayoutVars>
          <dgm:bulletEnabled val="1"/>
        </dgm:presLayoutVars>
      </dgm:prSet>
      <dgm:spPr/>
      <dgm:t>
        <a:bodyPr/>
        <a:lstStyle/>
        <a:p>
          <a:endParaRPr kumimoji="1" lang="ja-JP" altLang="en-US"/>
        </a:p>
      </dgm:t>
    </dgm:pt>
  </dgm:ptLst>
  <dgm:cxnLst>
    <dgm:cxn modelId="{27C1BA17-1122-4126-B004-A4753FFE9DFE}" type="presOf" srcId="{B2494BBC-05B8-442B-9AC2-986B69CAB954}" destId="{1481EE6E-9782-444D-8966-058978B9BFE3}" srcOrd="0" destOrd="0" presId="urn:microsoft.com/office/officeart/2005/8/layout/process1"/>
    <dgm:cxn modelId="{03420369-5FFB-4C1A-B230-4DBCC06481BE}" srcId="{5574BB00-66DA-4599-93FE-DFB0A5C22D5E}" destId="{418515DE-07CD-431E-915B-E87C1320F71B}" srcOrd="1" destOrd="0" parTransId="{7BC32AE6-1B9B-41C6-88F0-591C28656C1B}" sibTransId="{31318D13-53A3-4A0A-8222-66D0B10C6A6B}"/>
    <dgm:cxn modelId="{67F15DF3-3161-4537-B44D-BEF5EF55C142}" srcId="{5574BB00-66DA-4599-93FE-DFB0A5C22D5E}" destId="{74494D6A-6145-44E7-9E9F-F70B76E96083}" srcOrd="0" destOrd="0" parTransId="{4D979EBB-C64D-424A-8CAA-100B6A2B0158}" sibTransId="{A98BBCBA-873B-4B1C-8442-84B51593DCB1}"/>
    <dgm:cxn modelId="{CE1955EE-2B22-4036-B571-548CFE6984C2}" type="presOf" srcId="{418515DE-07CD-431E-915B-E87C1320F71B}" destId="{DEAAE240-651D-4426-B3A0-2E61405A132E}" srcOrd="0" destOrd="0" presId="urn:microsoft.com/office/officeart/2005/8/layout/process1"/>
    <dgm:cxn modelId="{0F155757-D8BC-458F-8B29-C51378DC98A7}" type="presOf" srcId="{74494D6A-6145-44E7-9E9F-F70B76E96083}" destId="{284C8C28-F627-479E-A20E-2E3BBB22D48D}" srcOrd="0" destOrd="0" presId="urn:microsoft.com/office/officeart/2005/8/layout/process1"/>
    <dgm:cxn modelId="{2D9F6298-93C2-462D-A363-7FB4845C4EF6}" type="presOf" srcId="{A98BBCBA-873B-4B1C-8442-84B51593DCB1}" destId="{E3BE65F2-6D17-4578-BD73-01F284AFCCC4}" srcOrd="0" destOrd="0" presId="urn:microsoft.com/office/officeart/2005/8/layout/process1"/>
    <dgm:cxn modelId="{1EEC4F94-EC74-434C-83BB-481D36F5E2F1}" type="presOf" srcId="{31318D13-53A3-4A0A-8222-66D0B10C6A6B}" destId="{6975EB16-C793-4C74-87F9-CAED2B98F895}" srcOrd="0" destOrd="0" presId="urn:microsoft.com/office/officeart/2005/8/layout/process1"/>
    <dgm:cxn modelId="{8573CCC9-D42B-4324-B6FB-0C4AA62339E8}" type="presOf" srcId="{A98BBCBA-873B-4B1C-8442-84B51593DCB1}" destId="{578C7B49-4C75-497D-B52C-051D61E927CF}" srcOrd="1" destOrd="0" presId="urn:microsoft.com/office/officeart/2005/8/layout/process1"/>
    <dgm:cxn modelId="{6866861F-F218-4B4D-96FE-848158BB0793}" srcId="{5574BB00-66DA-4599-93FE-DFB0A5C22D5E}" destId="{B2494BBC-05B8-442B-9AC2-986B69CAB954}" srcOrd="2" destOrd="0" parTransId="{2D266F0B-7844-4ED0-B696-B17AF8CC71C2}" sibTransId="{5FE64AD5-9D8C-4450-BD53-913B6C2900F3}"/>
    <dgm:cxn modelId="{2477AEF3-1DC6-4250-BE85-6FA1D1CEE579}" type="presOf" srcId="{5574BB00-66DA-4599-93FE-DFB0A5C22D5E}" destId="{B650DFC2-C6FB-4532-B3D3-C84F91361482}" srcOrd="0" destOrd="0" presId="urn:microsoft.com/office/officeart/2005/8/layout/process1"/>
    <dgm:cxn modelId="{84752C84-ADA2-4AB6-BF74-A887BF77D91B}" type="presOf" srcId="{31318D13-53A3-4A0A-8222-66D0B10C6A6B}" destId="{6E7756C5-FD34-4E04-B7F8-5235312755BB}" srcOrd="1" destOrd="0" presId="urn:microsoft.com/office/officeart/2005/8/layout/process1"/>
    <dgm:cxn modelId="{F5E610C2-9441-4D8B-9D38-D46359BDA729}" type="presParOf" srcId="{B650DFC2-C6FB-4532-B3D3-C84F91361482}" destId="{284C8C28-F627-479E-A20E-2E3BBB22D48D}" srcOrd="0" destOrd="0" presId="urn:microsoft.com/office/officeart/2005/8/layout/process1"/>
    <dgm:cxn modelId="{3E1BAE86-B24D-4F58-A1A3-F64A19711FBA}" type="presParOf" srcId="{B650DFC2-C6FB-4532-B3D3-C84F91361482}" destId="{E3BE65F2-6D17-4578-BD73-01F284AFCCC4}" srcOrd="1" destOrd="0" presId="urn:microsoft.com/office/officeart/2005/8/layout/process1"/>
    <dgm:cxn modelId="{1B521707-561E-45E1-8FC5-1EFD258A5E7B}" type="presParOf" srcId="{E3BE65F2-6D17-4578-BD73-01F284AFCCC4}" destId="{578C7B49-4C75-497D-B52C-051D61E927CF}" srcOrd="0" destOrd="0" presId="urn:microsoft.com/office/officeart/2005/8/layout/process1"/>
    <dgm:cxn modelId="{0F668EAD-C8B3-4776-8DE6-4F97815B7044}" type="presParOf" srcId="{B650DFC2-C6FB-4532-B3D3-C84F91361482}" destId="{DEAAE240-651D-4426-B3A0-2E61405A132E}" srcOrd="2" destOrd="0" presId="urn:microsoft.com/office/officeart/2005/8/layout/process1"/>
    <dgm:cxn modelId="{75A7C261-67B8-47C5-A164-D2A77B9CC254}" type="presParOf" srcId="{B650DFC2-C6FB-4532-B3D3-C84F91361482}" destId="{6975EB16-C793-4C74-87F9-CAED2B98F895}" srcOrd="3" destOrd="0" presId="urn:microsoft.com/office/officeart/2005/8/layout/process1"/>
    <dgm:cxn modelId="{7EF0911F-8FE9-45B6-867E-923C956147BC}" type="presParOf" srcId="{6975EB16-C793-4C74-87F9-CAED2B98F895}" destId="{6E7756C5-FD34-4E04-B7F8-5235312755BB}" srcOrd="0" destOrd="0" presId="urn:microsoft.com/office/officeart/2005/8/layout/process1"/>
    <dgm:cxn modelId="{D8BF47D4-6AB9-42EE-AFF1-536D03919FEE}" type="presParOf" srcId="{B650DFC2-C6FB-4532-B3D3-C84F91361482}" destId="{1481EE6E-9782-444D-8966-058978B9BFE3}" srcOrd="4" destOrd="0" presId="urn:microsoft.com/office/officeart/2005/8/layout/process1"/>
  </dgm:cxnLst>
  <dgm:bg/>
  <dgm:whole/>
  <dgm:extLst>
    <a:ext uri="http://schemas.microsoft.com/office/drawing/2008/diagram">
      <dsp:dataModelExt xmlns:dsp="http://schemas.microsoft.com/office/drawing/2008/diagram" relId="rId5" minVer="http://schemas.openxmlformats.org/drawingml/2006/diagram"/>
    </a:ext>
  </dgm:extLst>
</dgm:dataModel>
</file>

<file path=xl/diagrams/drawing1.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Tree>
</dsp:drawing>
</file>

<file path=xl/diagrams/layout1.xml><?xml version="1.0" encoding="utf-8"?>
<dgm:layoutDef xmlns:dgm="http://schemas.openxmlformats.org/drawingml/2006/diagram" xmlns:a="http://schemas.openxmlformats.org/drawingml/2006/main" uniqueId="urn:microsoft.com/office/officeart/2005/8/layout/process1">
  <dgm:title val=""/>
  <dgm:desc val=""/>
  <dgm:catLst>
    <dgm:cat type="process" pri="1000"/>
    <dgm:cat type="convert" pri="15000"/>
  </dgm:catLst>
  <dgm:sampData useDef="1">
    <dgm:dataModel>
      <dgm:ptLst/>
      <dgm:bg/>
      <dgm:whole/>
    </dgm:dataModel>
  </dgm:sampData>
  <dgm:styleData>
    <dgm:dataModel>
      <dgm:ptLst>
        <dgm:pt modelId="0" type="doc"/>
        <dgm:pt modelId="1"/>
        <dgm:pt modelId="2"/>
      </dgm:ptLst>
      <dgm:cxnLst>
        <dgm:cxn modelId="3" srcId="0" destId="1" srcOrd="0" destOrd="0"/>
        <dgm:cxn modelId="4" srcId="0" destId="2" srcOrd="1" destOrd="0"/>
      </dgm:cxnLst>
      <dgm:bg/>
      <dgm:whole/>
    </dgm:dataModel>
  </dgm:styleData>
  <dgm:clrData>
    <dgm:dataModel>
      <dgm:ptLst>
        <dgm:pt modelId="0" type="doc"/>
        <dgm:pt modelId="1"/>
        <dgm:pt modelId="2"/>
        <dgm:pt modelId="3"/>
        <dgm:pt modelId="4"/>
      </dgm:ptLst>
      <dgm:cxnLst>
        <dgm:cxn modelId="5" srcId="0" destId="1" srcOrd="0" destOrd="0"/>
        <dgm:cxn modelId="6" srcId="0" destId="2" srcOrd="1" destOrd="0"/>
        <dgm:cxn modelId="7" srcId="0" destId="3" srcOrd="2" destOrd="0"/>
        <dgm:cxn modelId="8" srcId="0" destId="4" srcOrd="3" destOrd="0"/>
      </dgm:cxnLst>
      <dgm:bg/>
      <dgm:whole/>
    </dgm:dataModel>
  </dgm:clrData>
  <dgm:layoutNode name="Name0">
    <dgm:varLst>
      <dgm:dir/>
      <dgm:resizeHandles val="exact"/>
    </dgm:varLst>
    <dgm:choose name="Name1">
      <dgm:if name="Name2" func="var" arg="dir" op="equ" val="norm">
        <dgm:alg type="lin"/>
      </dgm:if>
      <dgm:else name="Name3">
        <dgm:alg type="lin">
          <dgm:param type="linDir" val="fromR"/>
        </dgm:alg>
      </dgm:else>
    </dgm:choose>
    <dgm:shape xmlns:r="http://schemas.openxmlformats.org/officeDocument/2006/relationships" r:blip="">
      <dgm:adjLst/>
    </dgm:shape>
    <dgm:presOf/>
    <dgm:constrLst>
      <dgm:constr type="w" for="ch" ptType="node" refType="w"/>
      <dgm:constr type="h" for="ch" ptType="node" op="equ"/>
      <dgm:constr type="primFontSz" for="ch" ptType="node" op="equ" val="65"/>
      <dgm:constr type="w" for="ch" ptType="sibTrans" refType="w" refFor="ch" refPtType="node" op="equ" fact="0.4"/>
      <dgm:constr type="h" for="ch" ptType="sibTrans" op="equ"/>
      <dgm:constr type="primFontSz" for="des" forName="connectorText" op="equ" val="55"/>
      <dgm:constr type="primFontSz" for="des" forName="connectorText" refType="primFontSz" refFor="ch" refPtType="node" op="lte" fact="0.8"/>
    </dgm:constrLst>
    <dgm:ruleLst/>
    <dgm:forEach name="nodesForEach" axis="ch" ptType="node">
      <dgm:layoutNode name="node">
        <dgm:varLst>
          <dgm:bulletEnabled val="1"/>
        </dgm:varLst>
        <dgm:alg type="tx"/>
        <dgm:shape xmlns:r="http://schemas.openxmlformats.org/officeDocument/2006/relationships" type="roundRect" r:blip="">
          <dgm:adjLst>
            <dgm:adj idx="1" val="0.1"/>
          </dgm:adjLst>
        </dgm:shape>
        <dgm:presOf axis="desOrSelf" ptType="node"/>
        <dgm:constrLst>
          <dgm:constr type="h" refType="w" fact="0.6"/>
          <dgm:constr type="tMarg" refType="primFontSz" fact="0.3"/>
          <dgm:constr type="bMarg" refType="primFontSz" fact="0.3"/>
          <dgm:constr type="lMarg" refType="primFontSz" fact="0.3"/>
          <dgm:constr type="rMarg" refType="primFontSz" fact="0.3"/>
        </dgm:constrLst>
        <dgm:ruleLst>
          <dgm:rule type="primFontSz" val="18" fact="NaN" max="NaN"/>
          <dgm:rule type="h" val="NaN" fact="1.5" max="NaN"/>
          <dgm:rule type="primFontSz" val="5" fact="NaN" max="NaN"/>
          <dgm:rule type="h" val="INF" fact="NaN" max="NaN"/>
        </dgm:ruleLst>
      </dgm:layoutNode>
      <dgm:forEach name="sibTransForEach" axis="followSib" ptType="sibTrans" cnt="1">
        <dgm:layoutNode name="sibTrans">
          <dgm:alg type="conn">
            <dgm:param type="begPts" val="auto"/>
            <dgm:param type="endPts" val="auto"/>
          </dgm:alg>
          <dgm:shape xmlns:r="http://schemas.openxmlformats.org/officeDocument/2006/relationships" type="conn" r:blip="">
            <dgm:adjLst/>
          </dgm:shape>
          <dgm:presOf axis="self"/>
          <dgm:constrLst>
            <dgm:constr type="h" refType="w" fact="0.62"/>
            <dgm:constr type="connDist"/>
            <dgm:constr type="begPad" refType="connDist" fact="0.25"/>
            <dgm:constr type="endPad" refType="connDist" fact="0.22"/>
          </dgm:constrLst>
          <dgm:ruleLst/>
          <dgm:layoutNode name="connectorText">
            <dgm:alg type="tx">
              <dgm:param type="autoTxRot" val="grav"/>
            </dgm:alg>
            <dgm:shape xmlns:r="http://schemas.openxmlformats.org/officeDocument/2006/relationships" type="conn" r:blip="" hideGeom="1">
              <dgm:adjLst/>
            </dgm:shape>
            <dgm:presOf axis="self"/>
            <dgm:constrLst>
              <dgm:constr type="lMarg"/>
              <dgm:constr type="rMarg"/>
              <dgm:constr type="tMarg"/>
              <dgm:constr type="bMarg"/>
            </dgm:constrLst>
            <dgm:ruleLst>
              <dgm:rule type="primFontSz" val="5" fact="NaN" max="NaN"/>
            </dgm:ruleLst>
          </dgm:layoutNode>
        </dgm:layoutNode>
      </dgm:forEach>
    </dgm:forEach>
  </dgm:layoutNode>
</dgm:layoutDef>
</file>

<file path=xl/diagrams/quickStyle1.xml><?xml version="1.0" encoding="utf-8"?>
<dgm:styleDef xmlns:dgm="http://schemas.openxmlformats.org/drawingml/2006/diagram" xmlns:a="http://schemas.openxmlformats.org/drawingml/2006/main" uniqueId="urn:microsoft.com/office/officeart/2005/8/quickstyle/simple1">
  <dgm:title val=""/>
  <dgm:desc val=""/>
  <dgm:catLst>
    <dgm:cat type="simple" pri="10100"/>
  </dgm:catLst>
  <dgm:scene3d>
    <a:camera prst="orthographicFront"/>
    <a:lightRig rig="threePt" dir="t"/>
  </dgm:scene3d>
  <dgm:styleLbl name="node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l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vennNode1">
    <dgm:scene3d>
      <a:camera prst="orthographicFront"/>
      <a:lightRig rig="threePt" dir="t"/>
    </dgm:scene3d>
    <dgm:sp3d/>
    <dgm:txPr/>
    <dgm:style>
      <a:lnRef idx="2">
        <a:scrgbClr r="0" g="0" b="0"/>
      </a:lnRef>
      <a:fillRef idx="1">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f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sst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rawings/_rels/drawing13.xml.rels><?xml version="1.0" encoding="UTF-8" standalone="yes"?>
<Relationships xmlns="http://schemas.openxmlformats.org/package/2006/relationships"><Relationship Id="rId3" Type="http://schemas.openxmlformats.org/officeDocument/2006/relationships/diagramQuickStyle" Target="../diagrams/quickStyle1.xml"/><Relationship Id="rId2" Type="http://schemas.openxmlformats.org/officeDocument/2006/relationships/diagramLayout" Target="../diagrams/layout1.xml"/><Relationship Id="rId1" Type="http://schemas.openxmlformats.org/officeDocument/2006/relationships/diagramData" Target="../diagrams/data1.xml"/><Relationship Id="rId5" Type="http://schemas.microsoft.com/office/2007/relationships/diagramDrawing" Target="../diagrams/drawing1.xml"/><Relationship Id="rId4" Type="http://schemas.openxmlformats.org/officeDocument/2006/relationships/diagramColors" Target="../diagrams/colors1.xml"/></Relationships>
</file>

<file path=xl/drawings/drawing1.xml><?xml version="1.0" encoding="utf-8"?>
<xdr:wsDr xmlns:xdr="http://schemas.openxmlformats.org/drawingml/2006/spreadsheetDrawing" xmlns:a="http://schemas.openxmlformats.org/drawingml/2006/main">
  <xdr:twoCellAnchor>
    <xdr:from>
      <xdr:col>0</xdr:col>
      <xdr:colOff>333375</xdr:colOff>
      <xdr:row>6</xdr:row>
      <xdr:rowOff>114300</xdr:rowOff>
    </xdr:from>
    <xdr:to>
      <xdr:col>13</xdr:col>
      <xdr:colOff>438150</xdr:colOff>
      <xdr:row>27</xdr:row>
      <xdr:rowOff>19050</xdr:rowOff>
    </xdr:to>
    <xdr:grpSp>
      <xdr:nvGrpSpPr>
        <xdr:cNvPr id="337173" name="グループ化 28"/>
        <xdr:cNvGrpSpPr>
          <a:grpSpLocks/>
        </xdr:cNvGrpSpPr>
      </xdr:nvGrpSpPr>
      <xdr:grpSpPr bwMode="auto">
        <a:xfrm>
          <a:off x="333375" y="1806388"/>
          <a:ext cx="9181540" cy="5552515"/>
          <a:chOff x="9550377" y="3372248"/>
          <a:chExt cx="9178490" cy="5548140"/>
        </a:xfrm>
      </xdr:grpSpPr>
      <xdr:grpSp>
        <xdr:nvGrpSpPr>
          <xdr:cNvPr id="337176" name="グループ化 19"/>
          <xdr:cNvGrpSpPr>
            <a:grpSpLocks/>
          </xdr:cNvGrpSpPr>
        </xdr:nvGrpSpPr>
        <xdr:grpSpPr bwMode="auto">
          <a:xfrm>
            <a:off x="11135494" y="3986576"/>
            <a:ext cx="4233306" cy="4933812"/>
            <a:chOff x="3143074" y="6555596"/>
            <a:chExt cx="4224399" cy="4919990"/>
          </a:xfrm>
        </xdr:grpSpPr>
        <xdr:sp macro="" textlink="">
          <xdr:nvSpPr>
            <xdr:cNvPr id="12" name="Rectangle 9"/>
            <xdr:cNvSpPr>
              <a:spLocks noChangeArrowheads="1"/>
            </xdr:cNvSpPr>
          </xdr:nvSpPr>
          <xdr:spPr bwMode="auto">
            <a:xfrm>
              <a:off x="5529954" y="6555595"/>
              <a:ext cx="1837519" cy="2450424"/>
            </a:xfrm>
            <a:prstGeom prst="rect">
              <a:avLst/>
            </a:prstGeom>
            <a:solidFill>
              <a:schemeClr val="accent5">
                <a:lumMod val="20000"/>
                <a:lumOff val="80000"/>
              </a:schemeClr>
            </a:solidFill>
            <a:ln w="3175" algn="ctr">
              <a:solidFill>
                <a:srgbClr val="000000"/>
              </a:solidFill>
              <a:miter lim="800000"/>
              <a:headEnd/>
              <a:tailEnd/>
            </a:ln>
            <a:effectLst/>
          </xdr:spPr>
          <xdr:txBody>
            <a:bodyPr vertOverflow="clip" wrap="square" lIns="74295" tIns="8890" rIns="74295" bIns="8890" anchor="t" upright="1"/>
            <a:lstStyle/>
            <a:p>
              <a:pPr algn="r" rtl="0">
                <a:lnSpc>
                  <a:spcPts val="1300"/>
                </a:lnSpc>
                <a:defRPr sz="1000"/>
              </a:pPr>
              <a:r>
                <a:rPr lang="ja-JP" altLang="en-US" sz="1050" b="0" i="0" u="none" strike="noStrike" baseline="0">
                  <a:solidFill>
                    <a:srgbClr val="000000"/>
                  </a:solidFill>
                  <a:latin typeface="HG丸ｺﾞｼｯｸM-PRO"/>
                  <a:ea typeface="HG丸ｺﾞｼｯｸM-PRO"/>
                </a:rPr>
                <a:t>添付書類</a:t>
              </a:r>
              <a:endParaRPr lang="ja-JP" altLang="en-US" sz="1050" b="0" i="0" u="none" strike="noStrike" baseline="0">
                <a:solidFill>
                  <a:srgbClr val="000000"/>
                </a:solidFill>
                <a:latin typeface="Times New Roman"/>
                <a:cs typeface="Times New Roman"/>
              </a:endParaRPr>
            </a:p>
            <a:p>
              <a:pPr algn="r" rtl="0">
                <a:lnSpc>
                  <a:spcPts val="1100"/>
                </a:lnSpc>
                <a:defRPr sz="1000"/>
              </a:pPr>
              <a:endParaRPr lang="ja-JP" altLang="en-US" sz="1050" b="0" i="0" u="none" strike="noStrike" baseline="0">
                <a:solidFill>
                  <a:srgbClr val="000000"/>
                </a:solidFill>
                <a:latin typeface="Times New Roman"/>
                <a:cs typeface="Times New Roman"/>
              </a:endParaRPr>
            </a:p>
          </xdr:txBody>
        </xdr:sp>
        <xdr:sp macro="" textlink="">
          <xdr:nvSpPr>
            <xdr:cNvPr id="13" name="Rectangle 10"/>
            <xdr:cNvSpPr>
              <a:spLocks noChangeArrowheads="1"/>
            </xdr:cNvSpPr>
          </xdr:nvSpPr>
          <xdr:spPr bwMode="auto">
            <a:xfrm>
              <a:off x="5378406" y="6756606"/>
              <a:ext cx="1828047" cy="2440852"/>
            </a:xfrm>
            <a:prstGeom prst="rect">
              <a:avLst/>
            </a:prstGeom>
            <a:solidFill>
              <a:srgbClr val="0070C0"/>
            </a:solidFill>
            <a:ln w="3175" algn="ctr">
              <a:solidFill>
                <a:srgbClr val="000000"/>
              </a:solidFill>
              <a:miter lim="800000"/>
              <a:headEnd/>
              <a:tailEnd/>
            </a:ln>
            <a:effectLst/>
          </xdr:spPr>
          <xdr:txBody>
            <a:bodyPr vertOverflow="clip" wrap="square" lIns="74295" tIns="8890" rIns="74295" bIns="8890" anchor="t" upright="1"/>
            <a:lstStyle/>
            <a:p>
              <a:pPr algn="r" rtl="0">
                <a:lnSpc>
                  <a:spcPts val="1300"/>
                </a:lnSpc>
                <a:defRPr sz="1000"/>
              </a:pPr>
              <a:r>
                <a:rPr lang="ja-JP" altLang="en-US" sz="1050" b="0" i="0" u="none" strike="noStrike" baseline="0">
                  <a:solidFill>
                    <a:schemeClr val="bg1"/>
                  </a:solidFill>
                  <a:latin typeface="HG丸ｺﾞｼｯｸM-PRO"/>
                  <a:ea typeface="HG丸ｺﾞｼｯｸM-PRO"/>
                </a:rPr>
                <a:t>様式サ</a:t>
              </a:r>
              <a:r>
                <a:rPr lang="en-US" altLang="ja-JP" sz="1050" b="0" i="0" u="none" strike="noStrike" baseline="0">
                  <a:solidFill>
                    <a:schemeClr val="bg1"/>
                  </a:solidFill>
                  <a:latin typeface="HG丸ｺﾞｼｯｸM-PRO"/>
                  <a:ea typeface="HG丸ｺﾞｼｯｸM-PRO"/>
                </a:rPr>
                <a:t>(</a:t>
              </a:r>
              <a:r>
                <a:rPr lang="ja-JP" altLang="en-US" sz="1050" b="0" i="0" u="none" strike="noStrike" baseline="0">
                  <a:solidFill>
                    <a:schemeClr val="bg1"/>
                  </a:solidFill>
                  <a:latin typeface="HG丸ｺﾞｼｯｸM-PRO"/>
                  <a:ea typeface="HG丸ｺﾞｼｯｸM-PRO"/>
                </a:rPr>
                <a:t>ｷ</a:t>
              </a:r>
              <a:r>
                <a:rPr lang="en-US" altLang="ja-JP" sz="1050" b="0" i="0" u="none" strike="noStrike" baseline="0">
                  <a:solidFill>
                    <a:schemeClr val="bg1"/>
                  </a:solidFill>
                  <a:latin typeface="HG丸ｺﾞｼｯｸM-PRO"/>
                  <a:ea typeface="HG丸ｺﾞｼｯｸM-PRO"/>
                </a:rPr>
                <a:t>)</a:t>
              </a:r>
              <a:endParaRPr lang="ja-JP" altLang="is-IS" sz="1050" b="0" i="0" u="none" strike="noStrike" baseline="0">
                <a:solidFill>
                  <a:schemeClr val="bg1"/>
                </a:solidFill>
                <a:latin typeface="Times New Roman"/>
                <a:cs typeface="Times New Roman"/>
              </a:endParaRPr>
            </a:p>
            <a:p>
              <a:pPr algn="r" rtl="0">
                <a:lnSpc>
                  <a:spcPts val="1100"/>
                </a:lnSpc>
                <a:defRPr sz="1000"/>
              </a:pPr>
              <a:endParaRPr lang="ja-JP" altLang="is-IS" sz="1050" b="0" i="0" u="none" strike="noStrike" baseline="0">
                <a:solidFill>
                  <a:schemeClr val="bg1"/>
                </a:solidFill>
                <a:latin typeface="Times New Roman"/>
                <a:cs typeface="Times New Roman"/>
              </a:endParaRPr>
            </a:p>
          </xdr:txBody>
        </xdr:sp>
        <xdr:sp macro="" textlink="">
          <xdr:nvSpPr>
            <xdr:cNvPr id="14" name="Rectangle 9"/>
            <xdr:cNvSpPr>
              <a:spLocks noChangeArrowheads="1"/>
            </xdr:cNvSpPr>
          </xdr:nvSpPr>
          <xdr:spPr bwMode="auto">
            <a:xfrm>
              <a:off x="5226858" y="6948046"/>
              <a:ext cx="1828047" cy="2459996"/>
            </a:xfrm>
            <a:prstGeom prst="rect">
              <a:avLst/>
            </a:prstGeom>
            <a:solidFill>
              <a:schemeClr val="accent5">
                <a:lumMod val="20000"/>
                <a:lumOff val="80000"/>
              </a:schemeClr>
            </a:solidFill>
            <a:ln w="3175" algn="ctr">
              <a:solidFill>
                <a:srgbClr val="000000"/>
              </a:solidFill>
              <a:miter lim="800000"/>
              <a:headEnd/>
              <a:tailEnd/>
            </a:ln>
            <a:effectLst/>
          </xdr:spPr>
          <xdr:txBody>
            <a:bodyPr vertOverflow="clip" wrap="square" lIns="74295" tIns="8890" rIns="74295" bIns="8890" anchor="t" upright="1"/>
            <a:lstStyle/>
            <a:p>
              <a:pPr algn="r" rtl="0">
                <a:lnSpc>
                  <a:spcPts val="1300"/>
                </a:lnSpc>
                <a:defRPr sz="1000"/>
              </a:pPr>
              <a:r>
                <a:rPr lang="ja-JP" altLang="en-US" sz="1050" b="0" i="0" u="none" strike="noStrike" baseline="0">
                  <a:solidFill>
                    <a:srgbClr val="000000"/>
                  </a:solidFill>
                  <a:latin typeface="HG丸ｺﾞｼｯｸM-PRO"/>
                  <a:ea typeface="HG丸ｺﾞｼｯｸM-PRO"/>
                </a:rPr>
                <a:t>添付書類</a:t>
              </a:r>
              <a:endParaRPr lang="ja-JP" altLang="en-US" sz="1050" b="0" i="0" u="none" strike="noStrike" baseline="0">
                <a:solidFill>
                  <a:srgbClr val="000000"/>
                </a:solidFill>
                <a:latin typeface="Times New Roman"/>
                <a:cs typeface="Times New Roman"/>
              </a:endParaRPr>
            </a:p>
            <a:p>
              <a:pPr algn="r" rtl="0">
                <a:lnSpc>
                  <a:spcPts val="1100"/>
                </a:lnSpc>
                <a:defRPr sz="1000"/>
              </a:pPr>
              <a:endParaRPr lang="ja-JP" altLang="en-US" sz="1050" b="0" i="0" u="none" strike="noStrike" baseline="0">
                <a:solidFill>
                  <a:srgbClr val="000000"/>
                </a:solidFill>
                <a:latin typeface="Times New Roman"/>
                <a:cs typeface="Times New Roman"/>
              </a:endParaRPr>
            </a:p>
          </xdr:txBody>
        </xdr:sp>
        <xdr:sp macro="" textlink="">
          <xdr:nvSpPr>
            <xdr:cNvPr id="15" name="Rectangle 10"/>
            <xdr:cNvSpPr>
              <a:spLocks noChangeArrowheads="1"/>
            </xdr:cNvSpPr>
          </xdr:nvSpPr>
          <xdr:spPr bwMode="auto">
            <a:xfrm>
              <a:off x="5075310" y="7158629"/>
              <a:ext cx="1818575" cy="2440852"/>
            </a:xfrm>
            <a:prstGeom prst="rect">
              <a:avLst/>
            </a:prstGeom>
            <a:solidFill>
              <a:srgbClr val="0070C0"/>
            </a:solidFill>
            <a:ln w="3175" algn="ctr">
              <a:solidFill>
                <a:srgbClr val="000000"/>
              </a:solidFill>
              <a:miter lim="800000"/>
              <a:headEnd/>
              <a:tailEnd/>
            </a:ln>
            <a:effectLst/>
          </xdr:spPr>
          <xdr:txBody>
            <a:bodyPr vertOverflow="clip" wrap="square" lIns="74295" tIns="8890" rIns="74295" bIns="8890" anchor="t" upright="1"/>
            <a:lstStyle/>
            <a:p>
              <a:pPr algn="r" rtl="0">
                <a:lnSpc>
                  <a:spcPts val="1300"/>
                </a:lnSpc>
                <a:defRPr sz="1000"/>
              </a:pPr>
              <a:r>
                <a:rPr lang="ja-JP" altLang="en-US" sz="1050" b="0" i="0" u="none" strike="noStrike" baseline="0">
                  <a:solidFill>
                    <a:schemeClr val="bg1"/>
                  </a:solidFill>
                  <a:latin typeface="HG丸ｺﾞｼｯｸM-PRO"/>
                  <a:ea typeface="HG丸ｺﾞｼｯｸM-PRO"/>
                </a:rPr>
                <a:t>様式イ</a:t>
              </a:r>
              <a:r>
                <a:rPr lang="en-US" altLang="ja-JP" sz="1050" b="0" i="0" u="none" strike="noStrike" baseline="0">
                  <a:solidFill>
                    <a:schemeClr val="bg1"/>
                  </a:solidFill>
                  <a:latin typeface="HG丸ｺﾞｼｯｸM-PRO"/>
                  <a:ea typeface="HG丸ｺﾞｼｯｸM-PRO"/>
                </a:rPr>
                <a:t>(</a:t>
              </a:r>
              <a:r>
                <a:rPr lang="ja-JP" altLang="en-US" sz="1050" b="0" i="0" u="none" strike="noStrike" baseline="0">
                  <a:solidFill>
                    <a:schemeClr val="bg1"/>
                  </a:solidFill>
                  <a:latin typeface="HG丸ｺﾞｼｯｸM-PRO"/>
                  <a:ea typeface="HG丸ｺﾞｼｯｸM-PRO"/>
                </a:rPr>
                <a:t>ｱ</a:t>
              </a:r>
              <a:r>
                <a:rPr lang="en-US" altLang="ja-JP" sz="1050" b="0" i="0" u="none" strike="noStrike" baseline="0">
                  <a:solidFill>
                    <a:schemeClr val="bg1"/>
                  </a:solidFill>
                  <a:latin typeface="HG丸ｺﾞｼｯｸM-PRO"/>
                  <a:ea typeface="HG丸ｺﾞｼｯｸM-PRO"/>
                </a:rPr>
                <a:t>)</a:t>
              </a:r>
              <a:endParaRPr lang="ja-JP" altLang="is-IS" sz="1050" b="0" i="0" u="none" strike="noStrike" baseline="0">
                <a:solidFill>
                  <a:schemeClr val="bg1"/>
                </a:solidFill>
                <a:latin typeface="Times New Roman"/>
                <a:cs typeface="Times New Roman"/>
              </a:endParaRPr>
            </a:p>
            <a:p>
              <a:pPr algn="r" rtl="0">
                <a:lnSpc>
                  <a:spcPts val="1100"/>
                </a:lnSpc>
                <a:defRPr sz="1000"/>
              </a:pPr>
              <a:endParaRPr lang="ja-JP" altLang="is-IS" sz="1050" b="0" i="0" u="none" strike="noStrike" baseline="0">
                <a:solidFill>
                  <a:schemeClr val="bg1"/>
                </a:solidFill>
                <a:latin typeface="Times New Roman"/>
                <a:cs typeface="Times New Roman"/>
              </a:endParaRPr>
            </a:p>
          </xdr:txBody>
        </xdr:sp>
        <xdr:sp macro="" textlink="">
          <xdr:nvSpPr>
            <xdr:cNvPr id="16" name="Rectangle 12"/>
            <xdr:cNvSpPr>
              <a:spLocks noChangeArrowheads="1"/>
            </xdr:cNvSpPr>
          </xdr:nvSpPr>
          <xdr:spPr bwMode="auto">
            <a:xfrm>
              <a:off x="4923762" y="7350068"/>
              <a:ext cx="1828047" cy="2440852"/>
            </a:xfrm>
            <a:prstGeom prst="rect">
              <a:avLst/>
            </a:prstGeom>
            <a:solidFill>
              <a:schemeClr val="accent5">
                <a:lumMod val="20000"/>
                <a:lumOff val="80000"/>
              </a:schemeClr>
            </a:solidFill>
            <a:ln w="3175" algn="ctr">
              <a:solidFill>
                <a:srgbClr val="000000"/>
              </a:solidFill>
              <a:miter lim="800000"/>
              <a:headEnd/>
              <a:tailEnd/>
            </a:ln>
            <a:effectLst/>
          </xdr:spPr>
          <xdr:txBody>
            <a:bodyPr vertOverflow="clip" wrap="square" lIns="74295" tIns="8890" rIns="74295" bIns="8890" anchor="t" upright="1"/>
            <a:lstStyle/>
            <a:p>
              <a:pPr algn="r" rtl="0">
                <a:lnSpc>
                  <a:spcPts val="1300"/>
                </a:lnSpc>
                <a:defRPr sz="1000"/>
              </a:pPr>
              <a:r>
                <a:rPr lang="ja-JP" altLang="en-US" sz="1050" b="0" i="0" u="none" strike="noStrike" baseline="0">
                  <a:solidFill>
                    <a:srgbClr val="000000"/>
                  </a:solidFill>
                  <a:latin typeface="HG丸ｺﾞｼｯｸM-PRO"/>
                  <a:ea typeface="HG丸ｺﾞｼｯｸM-PRO"/>
                </a:rPr>
                <a:t>添付書類</a:t>
              </a:r>
              <a:endParaRPr lang="ja-JP" altLang="en-US" sz="1050" b="0" i="0" u="none" strike="noStrike" baseline="0">
                <a:solidFill>
                  <a:srgbClr val="000000"/>
                </a:solidFill>
                <a:latin typeface="Times New Roman"/>
                <a:cs typeface="Times New Roman"/>
              </a:endParaRPr>
            </a:p>
            <a:p>
              <a:pPr algn="r" rtl="0">
                <a:lnSpc>
                  <a:spcPts val="1100"/>
                </a:lnSpc>
                <a:defRPr sz="1000"/>
              </a:pPr>
              <a:endParaRPr lang="ja-JP" altLang="en-US" sz="1050" b="0" i="0" u="none" strike="noStrike" baseline="0">
                <a:solidFill>
                  <a:srgbClr val="000000"/>
                </a:solidFill>
                <a:latin typeface="Times New Roman"/>
                <a:cs typeface="Times New Roman"/>
              </a:endParaRPr>
            </a:p>
          </xdr:txBody>
        </xdr:sp>
        <xdr:sp macro="" textlink="">
          <xdr:nvSpPr>
            <xdr:cNvPr id="17" name="Rectangle 13"/>
            <xdr:cNvSpPr>
              <a:spLocks noChangeArrowheads="1"/>
            </xdr:cNvSpPr>
          </xdr:nvSpPr>
          <xdr:spPr bwMode="auto">
            <a:xfrm>
              <a:off x="4762743" y="7541508"/>
              <a:ext cx="1837519" cy="2450424"/>
            </a:xfrm>
            <a:prstGeom prst="rect">
              <a:avLst/>
            </a:prstGeom>
            <a:solidFill>
              <a:srgbClr val="0070C0"/>
            </a:solidFill>
            <a:ln w="3175" algn="ctr">
              <a:solidFill>
                <a:srgbClr val="000000"/>
              </a:solidFill>
              <a:miter lim="800000"/>
              <a:headEnd/>
              <a:tailEnd/>
            </a:ln>
            <a:effectLst/>
          </xdr:spPr>
          <xdr:txBody>
            <a:bodyPr vertOverflow="clip" wrap="square" lIns="74295" tIns="8890" rIns="74295" bIns="8890" anchor="t" upright="1"/>
            <a:lstStyle/>
            <a:p>
              <a:pPr algn="r" rtl="0">
                <a:lnSpc>
                  <a:spcPts val="1300"/>
                </a:lnSpc>
                <a:defRPr sz="1000"/>
              </a:pPr>
              <a:r>
                <a:rPr lang="ja-JP" altLang="en-US" sz="1050" b="0" i="0" u="none" strike="noStrike" baseline="0">
                  <a:solidFill>
                    <a:schemeClr val="bg1"/>
                  </a:solidFill>
                  <a:latin typeface="HG丸ｺﾞｼｯｸM-PRO"/>
                  <a:ea typeface="HG丸ｺﾞｼｯｸM-PRO"/>
                </a:rPr>
                <a:t>様式ア</a:t>
              </a:r>
              <a:r>
                <a:rPr lang="en-US" altLang="ja-JP" sz="1050" b="0" i="0" u="none" strike="noStrike" baseline="0">
                  <a:solidFill>
                    <a:schemeClr val="bg1"/>
                  </a:solidFill>
                  <a:latin typeface="HG丸ｺﾞｼｯｸM-PRO"/>
                  <a:ea typeface="HG丸ｺﾞｼｯｸM-PRO"/>
                </a:rPr>
                <a:t>(</a:t>
              </a:r>
              <a:r>
                <a:rPr lang="ja-JP" altLang="en-US" sz="1050" b="0" i="0" u="none" strike="noStrike" baseline="0">
                  <a:solidFill>
                    <a:schemeClr val="bg1"/>
                  </a:solidFill>
                  <a:latin typeface="HG丸ｺﾞｼｯｸM-PRO"/>
                  <a:ea typeface="HG丸ｺﾞｼｯｸM-PRO"/>
                </a:rPr>
                <a:t>ｱ</a:t>
              </a:r>
              <a:r>
                <a:rPr lang="en-US" altLang="ja-JP" sz="1050" b="0" i="0" u="none" strike="noStrike" baseline="0">
                  <a:solidFill>
                    <a:schemeClr val="bg1"/>
                  </a:solidFill>
                  <a:latin typeface="HG丸ｺﾞｼｯｸM-PRO"/>
                  <a:ea typeface="HG丸ｺﾞｼｯｸM-PRO"/>
                </a:rPr>
                <a:t>)</a:t>
              </a:r>
              <a:endParaRPr lang="ja-JP" altLang="is-IS" sz="1050" b="0" i="0" u="none" strike="noStrike" baseline="0">
                <a:solidFill>
                  <a:schemeClr val="bg1"/>
                </a:solidFill>
                <a:latin typeface="Times New Roman"/>
                <a:cs typeface="Times New Roman"/>
              </a:endParaRPr>
            </a:p>
            <a:p>
              <a:pPr algn="r" rtl="0">
                <a:lnSpc>
                  <a:spcPts val="1100"/>
                </a:lnSpc>
                <a:defRPr sz="1000"/>
              </a:pPr>
              <a:endParaRPr lang="ja-JP" altLang="is-IS" sz="1050" b="0" i="0" u="none" strike="noStrike" baseline="0">
                <a:solidFill>
                  <a:schemeClr val="bg1"/>
                </a:solidFill>
                <a:latin typeface="Times New Roman"/>
                <a:cs typeface="Times New Roman"/>
              </a:endParaRPr>
            </a:p>
          </xdr:txBody>
        </xdr:sp>
        <xdr:sp macro="" textlink="">
          <xdr:nvSpPr>
            <xdr:cNvPr id="18" name="Rectangle 13"/>
            <xdr:cNvSpPr>
              <a:spLocks noChangeArrowheads="1"/>
            </xdr:cNvSpPr>
          </xdr:nvSpPr>
          <xdr:spPr bwMode="auto">
            <a:xfrm>
              <a:off x="3673492" y="8431701"/>
              <a:ext cx="1809104" cy="2440852"/>
            </a:xfrm>
            <a:prstGeom prst="rect">
              <a:avLst/>
            </a:prstGeom>
            <a:solidFill>
              <a:srgbClr val="FF0000"/>
            </a:solidFill>
            <a:ln w="3175" algn="ctr">
              <a:solidFill>
                <a:srgbClr val="000000"/>
              </a:solidFill>
              <a:miter lim="800000"/>
              <a:headEnd/>
              <a:tailEnd/>
            </a:ln>
            <a:effectLst/>
          </xdr:spPr>
          <xdr:txBody>
            <a:bodyPr vertOverflow="clip" wrap="square" lIns="74295" tIns="8890" rIns="74295" bIns="8890" anchor="t" upright="1"/>
            <a:lstStyle/>
            <a:p>
              <a:pPr algn="r" rtl="0">
                <a:lnSpc>
                  <a:spcPts val="1300"/>
                </a:lnSpc>
                <a:defRPr sz="1000"/>
              </a:pPr>
              <a:r>
                <a:rPr lang="ja-JP" altLang="en-US" sz="1050" b="0" i="0" u="none" strike="noStrike" baseline="0">
                  <a:solidFill>
                    <a:schemeClr val="bg1"/>
                  </a:solidFill>
                  <a:latin typeface="HG丸ｺﾞｼｯｸM-PRO"/>
                  <a:ea typeface="HG丸ｺﾞｼｯｸM-PRO"/>
                  <a:cs typeface="+mn-cs"/>
                </a:rPr>
                <a:t>配置予定技術者</a:t>
              </a:r>
              <a:endParaRPr lang="ja-JP" altLang="is-IS" sz="1050" b="0" i="0" u="none" strike="noStrike" baseline="0">
                <a:solidFill>
                  <a:schemeClr val="bg1"/>
                </a:solidFill>
                <a:latin typeface="Times New Roman"/>
                <a:cs typeface="Times New Roman"/>
              </a:endParaRPr>
            </a:p>
            <a:p>
              <a:pPr algn="r" rtl="0">
                <a:lnSpc>
                  <a:spcPts val="1100"/>
                </a:lnSpc>
                <a:defRPr sz="1000"/>
              </a:pPr>
              <a:endParaRPr lang="ja-JP" altLang="is-IS" sz="1050" b="0" i="0" u="none" strike="noStrike" baseline="0">
                <a:solidFill>
                  <a:schemeClr val="bg1"/>
                </a:solidFill>
                <a:latin typeface="Times New Roman"/>
                <a:cs typeface="Times New Roman"/>
              </a:endParaRPr>
            </a:p>
          </xdr:txBody>
        </xdr:sp>
        <xdr:sp macro="" textlink="">
          <xdr:nvSpPr>
            <xdr:cNvPr id="19" name="Rectangle 13"/>
            <xdr:cNvSpPr>
              <a:spLocks noChangeArrowheads="1"/>
            </xdr:cNvSpPr>
          </xdr:nvSpPr>
          <xdr:spPr bwMode="auto">
            <a:xfrm>
              <a:off x="3493529" y="8613568"/>
              <a:ext cx="1809104" cy="2431280"/>
            </a:xfrm>
            <a:prstGeom prst="rect">
              <a:avLst/>
            </a:prstGeom>
            <a:solidFill>
              <a:srgbClr val="FF7C80"/>
            </a:solidFill>
            <a:ln w="3175" algn="ctr">
              <a:solidFill>
                <a:srgbClr val="000000"/>
              </a:solidFill>
              <a:miter lim="800000"/>
              <a:headEnd/>
              <a:tailEnd/>
            </a:ln>
            <a:effectLst/>
          </xdr:spPr>
          <xdr:txBody>
            <a:bodyPr vertOverflow="clip" wrap="square" lIns="74295" tIns="8890" rIns="74295" bIns="8890" anchor="t" upright="1"/>
            <a:lstStyle/>
            <a:p>
              <a:pPr algn="r" rtl="0">
                <a:lnSpc>
                  <a:spcPts val="1300"/>
                </a:lnSpc>
                <a:defRPr sz="1000"/>
              </a:pPr>
              <a:r>
                <a:rPr lang="ja-JP" altLang="en-US" sz="1050" b="0" i="0" u="none" strike="noStrike" baseline="0">
                  <a:solidFill>
                    <a:schemeClr val="bg1"/>
                  </a:solidFill>
                  <a:latin typeface="HG丸ｺﾞｼｯｸM-PRO"/>
                  <a:ea typeface="HG丸ｺﾞｼｯｸM-PRO"/>
                  <a:cs typeface="+mn-cs"/>
                </a:rPr>
                <a:t>添付書類</a:t>
              </a:r>
              <a:endParaRPr lang="ja-JP" altLang="is-IS" sz="1050" b="0" i="0" u="none" strike="noStrike" baseline="0">
                <a:solidFill>
                  <a:schemeClr val="bg1"/>
                </a:solidFill>
                <a:latin typeface="Times New Roman"/>
                <a:cs typeface="Times New Roman"/>
              </a:endParaRPr>
            </a:p>
            <a:p>
              <a:pPr algn="r" rtl="0">
                <a:lnSpc>
                  <a:spcPts val="1100"/>
                </a:lnSpc>
                <a:defRPr sz="1000"/>
              </a:pPr>
              <a:endParaRPr lang="ja-JP" altLang="is-IS" sz="1050" b="0" i="0" u="none" strike="noStrike" baseline="0">
                <a:solidFill>
                  <a:schemeClr val="bg1"/>
                </a:solidFill>
                <a:latin typeface="Times New Roman"/>
                <a:cs typeface="Times New Roman"/>
              </a:endParaRPr>
            </a:p>
          </xdr:txBody>
        </xdr:sp>
        <xdr:sp macro="" textlink="">
          <xdr:nvSpPr>
            <xdr:cNvPr id="20" name="Rectangle 13"/>
            <xdr:cNvSpPr>
              <a:spLocks noChangeArrowheads="1"/>
            </xdr:cNvSpPr>
          </xdr:nvSpPr>
          <xdr:spPr bwMode="auto">
            <a:xfrm>
              <a:off x="3275678" y="8833723"/>
              <a:ext cx="1809104" cy="2440852"/>
            </a:xfrm>
            <a:prstGeom prst="rect">
              <a:avLst/>
            </a:prstGeom>
            <a:solidFill>
              <a:srgbClr val="FF0000"/>
            </a:solidFill>
            <a:ln w="3175" algn="ctr">
              <a:solidFill>
                <a:srgbClr val="000000"/>
              </a:solidFill>
              <a:miter lim="800000"/>
              <a:headEnd/>
              <a:tailEnd/>
            </a:ln>
            <a:effectLst/>
          </xdr:spPr>
          <xdr:txBody>
            <a:bodyPr vertOverflow="clip" wrap="square" lIns="74295" tIns="8890" rIns="74295" bIns="8890" anchor="t" upright="1"/>
            <a:lstStyle/>
            <a:p>
              <a:pPr algn="r" rtl="0">
                <a:lnSpc>
                  <a:spcPts val="1200"/>
                </a:lnSpc>
                <a:defRPr sz="1000"/>
              </a:pPr>
              <a:r>
                <a:rPr lang="ja-JP" altLang="en-US" sz="1050" b="0" i="0" u="none" strike="noStrike" baseline="0">
                  <a:solidFill>
                    <a:schemeClr val="bg1"/>
                  </a:solidFill>
                  <a:latin typeface="HG丸ｺﾞｼｯｸM-PRO" pitchFamily="50" charset="-128"/>
                  <a:ea typeface="HG丸ｺﾞｼｯｸM-PRO" pitchFamily="50" charset="-128"/>
                  <a:cs typeface="Times New Roman"/>
                </a:rPr>
                <a:t>社名情報</a:t>
              </a:r>
              <a:endParaRPr lang="ja-JP" altLang="is-IS" sz="1050" b="0" i="0" u="none" strike="noStrike" baseline="0">
                <a:solidFill>
                  <a:schemeClr val="bg1"/>
                </a:solidFill>
                <a:latin typeface="HG丸ｺﾞｼｯｸM-PRO" pitchFamily="50" charset="-128"/>
                <a:ea typeface="HG丸ｺﾞｼｯｸM-PRO" pitchFamily="50" charset="-128"/>
                <a:cs typeface="Times New Roman"/>
              </a:endParaRPr>
            </a:p>
            <a:p>
              <a:pPr algn="r" rtl="0">
                <a:lnSpc>
                  <a:spcPts val="1100"/>
                </a:lnSpc>
                <a:defRPr sz="1000"/>
              </a:pPr>
              <a:endParaRPr lang="ja-JP" altLang="is-IS" sz="1050" b="0" i="0" u="none" strike="noStrike" baseline="0">
                <a:solidFill>
                  <a:schemeClr val="bg1"/>
                </a:solidFill>
                <a:latin typeface="HG丸ｺﾞｼｯｸM-PRO" pitchFamily="50" charset="-128"/>
                <a:ea typeface="HG丸ｺﾞｼｯｸM-PRO" pitchFamily="50" charset="-128"/>
                <a:cs typeface="Times New Roman"/>
              </a:endParaRPr>
            </a:p>
          </xdr:txBody>
        </xdr:sp>
        <xdr:sp macro="" textlink="">
          <xdr:nvSpPr>
            <xdr:cNvPr id="21" name="Rectangle 14"/>
            <xdr:cNvSpPr>
              <a:spLocks noChangeArrowheads="1"/>
            </xdr:cNvSpPr>
          </xdr:nvSpPr>
          <xdr:spPr bwMode="auto">
            <a:xfrm>
              <a:off x="3143074" y="9034734"/>
              <a:ext cx="1818575" cy="2440852"/>
            </a:xfrm>
            <a:prstGeom prst="rect">
              <a:avLst/>
            </a:prstGeom>
            <a:solidFill>
              <a:srgbClr val="FFC000"/>
            </a:solidFill>
            <a:ln w="3175" algn="ctr">
              <a:solidFill>
                <a:srgbClr val="000000"/>
              </a:solidFill>
              <a:miter lim="800000"/>
              <a:headEnd/>
              <a:tailEnd/>
            </a:ln>
            <a:effectLst/>
          </xdr:spPr>
          <xdr:txBody>
            <a:bodyPr vertOverflow="clip" wrap="square" lIns="74295" tIns="8890" rIns="74295" bIns="8890" anchor="t" upright="1"/>
            <a:lstStyle/>
            <a:p>
              <a:pPr algn="r" rtl="0">
                <a:lnSpc>
                  <a:spcPts val="2800"/>
                </a:lnSpc>
                <a:defRPr sz="1000"/>
              </a:pPr>
              <a:endParaRPr lang="ja-JP" altLang="en-US" sz="2800" b="0" i="0" u="none" strike="noStrike" baseline="0">
                <a:solidFill>
                  <a:srgbClr val="000000"/>
                </a:solidFill>
                <a:latin typeface="Times New Roman"/>
                <a:cs typeface="Times New Roman"/>
              </a:endParaRPr>
            </a:p>
            <a:p>
              <a:pPr algn="ctr" rtl="0">
                <a:lnSpc>
                  <a:spcPts val="3100"/>
                </a:lnSpc>
                <a:defRPr sz="1000"/>
              </a:pPr>
              <a:r>
                <a:rPr lang="ja-JP" altLang="en-US" sz="2800" b="0" i="0" u="none" strike="noStrike" baseline="0">
                  <a:solidFill>
                    <a:srgbClr val="000000"/>
                  </a:solidFill>
                  <a:latin typeface="HG丸ｺﾞｼｯｸM-PRO"/>
                  <a:ea typeface="HG丸ｺﾞｼｯｸM-PRO"/>
                </a:rPr>
                <a:t>提出書</a:t>
              </a:r>
              <a:endParaRPr lang="en-US" altLang="ja-JP" sz="2800" b="0" i="0" u="none" strike="noStrike" baseline="0">
                <a:solidFill>
                  <a:srgbClr val="000000"/>
                </a:solidFill>
                <a:latin typeface="HG丸ｺﾞｼｯｸM-PRO"/>
                <a:ea typeface="HG丸ｺﾞｼｯｸM-PRO"/>
              </a:endParaRPr>
            </a:p>
            <a:p>
              <a:pPr algn="ctr" rtl="0">
                <a:lnSpc>
                  <a:spcPts val="3100"/>
                </a:lnSpc>
                <a:defRPr sz="1000"/>
              </a:pPr>
              <a:endParaRPr lang="en-US" altLang="ja-JP" sz="2800" b="0" i="0" u="none" strike="noStrike" baseline="0">
                <a:solidFill>
                  <a:srgbClr val="000000"/>
                </a:solidFill>
                <a:latin typeface="HG丸ｺﾞｼｯｸM-PRO"/>
                <a:ea typeface="HG丸ｺﾞｼｯｸM-PRO"/>
                <a:cs typeface="Times New Roman"/>
              </a:endParaRPr>
            </a:p>
            <a:p>
              <a:pPr algn="ctr" rtl="0">
                <a:lnSpc>
                  <a:spcPts val="3100"/>
                </a:lnSpc>
                <a:defRPr sz="1000"/>
              </a:pPr>
              <a:endParaRPr lang="en-US" altLang="ja-JP" sz="2800" b="0" i="0" u="none" strike="noStrike" baseline="0">
                <a:solidFill>
                  <a:srgbClr val="000000"/>
                </a:solidFill>
                <a:latin typeface="HG丸ｺﾞｼｯｸM-PRO"/>
                <a:ea typeface="HG丸ｺﾞｼｯｸM-PRO"/>
                <a:cs typeface="Times New Roman"/>
              </a:endParaRPr>
            </a:p>
            <a:p>
              <a:pPr algn="ctr" rtl="0">
                <a:lnSpc>
                  <a:spcPts val="900"/>
                </a:lnSpc>
                <a:defRPr sz="1000"/>
              </a:pPr>
              <a:endParaRPr lang="en-US" altLang="ja-JP" sz="800" b="0" i="0" u="none" strike="noStrike" baseline="0">
                <a:solidFill>
                  <a:srgbClr val="000000"/>
                </a:solidFill>
                <a:latin typeface="HG丸ｺﾞｼｯｸM-PRO"/>
                <a:ea typeface="HG丸ｺﾞｼｯｸM-PRO"/>
                <a:cs typeface="Times New Roman"/>
              </a:endParaRPr>
            </a:p>
            <a:p>
              <a:pPr algn="ctr" rtl="0">
                <a:lnSpc>
                  <a:spcPts val="900"/>
                </a:lnSpc>
                <a:defRPr sz="1000"/>
              </a:pPr>
              <a:r>
                <a:rPr lang="ja-JP" altLang="en-US" sz="800" b="1" i="0" u="none" strike="noStrike" baseline="0">
                  <a:solidFill>
                    <a:srgbClr val="000000"/>
                  </a:solidFill>
                  <a:latin typeface="HG丸ｺﾞｼｯｸM-PRO"/>
                  <a:ea typeface="HG丸ｺﾞｼｯｸM-PRO"/>
                  <a:cs typeface="Times New Roman"/>
                </a:rPr>
                <a:t>１／○○</a:t>
              </a:r>
              <a:endParaRPr lang="ja-JP" altLang="en-US" sz="700" b="1" i="0" u="none" strike="noStrike" baseline="0">
                <a:solidFill>
                  <a:srgbClr val="000000"/>
                </a:solidFill>
                <a:latin typeface="Times New Roman"/>
                <a:cs typeface="Times New Roman"/>
              </a:endParaRPr>
            </a:p>
            <a:p>
              <a:pPr algn="r" rtl="0">
                <a:lnSpc>
                  <a:spcPts val="2100"/>
                </a:lnSpc>
                <a:defRPr sz="1000"/>
              </a:pPr>
              <a:endParaRPr lang="ja-JP" altLang="en-US" sz="2200" b="0" i="0" u="none" strike="noStrike" baseline="0">
                <a:solidFill>
                  <a:srgbClr val="000000"/>
                </a:solidFill>
                <a:latin typeface="Times New Roman"/>
                <a:cs typeface="Times New Roman"/>
              </a:endParaRPr>
            </a:p>
          </xdr:txBody>
        </xdr:sp>
      </xdr:grpSp>
      <xdr:sp macro="" textlink="">
        <xdr:nvSpPr>
          <xdr:cNvPr id="6" name="右中かっこ 5"/>
          <xdr:cNvSpPr/>
        </xdr:nvSpPr>
        <xdr:spPr>
          <a:xfrm rot="10800000" flipV="1">
            <a:off x="10575482" y="5560788"/>
            <a:ext cx="455602" cy="3350001"/>
          </a:xfrm>
          <a:prstGeom prst="rightBrac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ja-JP" altLang="en-US"/>
          </a:p>
        </xdr:txBody>
      </xdr:sp>
      <xdr:sp macro="" textlink="">
        <xdr:nvSpPr>
          <xdr:cNvPr id="7" name="テキスト ボックス 6"/>
          <xdr:cNvSpPr txBox="1"/>
        </xdr:nvSpPr>
        <xdr:spPr>
          <a:xfrm>
            <a:off x="9550377" y="6827837"/>
            <a:ext cx="1072564" cy="69111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a:latin typeface="HG丸ｺﾞｼｯｸM-PRO" pitchFamily="50" charset="-128"/>
                <a:ea typeface="HG丸ｺﾞｼｯｸM-PRO" pitchFamily="50" charset="-128"/>
              </a:rPr>
              <a:t>共通提出</a:t>
            </a:r>
            <a:endParaRPr kumimoji="1" lang="en-US" altLang="ja-JP" sz="1100">
              <a:latin typeface="HG丸ｺﾞｼｯｸM-PRO" pitchFamily="50" charset="-128"/>
              <a:ea typeface="HG丸ｺﾞｼｯｸM-PRO" pitchFamily="50" charset="-128"/>
            </a:endParaRPr>
          </a:p>
          <a:p>
            <a:pPr algn="ctr">
              <a:lnSpc>
                <a:spcPts val="1200"/>
              </a:lnSpc>
            </a:pPr>
            <a:r>
              <a:rPr kumimoji="1" lang="ja-JP" altLang="en-US" sz="1100">
                <a:latin typeface="HG丸ｺﾞｼｯｸM-PRO" pitchFamily="50" charset="-128"/>
                <a:ea typeface="HG丸ｺﾞｼｯｸM-PRO" pitchFamily="50" charset="-128"/>
              </a:rPr>
              <a:t>資料</a:t>
            </a:r>
            <a:endParaRPr kumimoji="1" lang="en-US" altLang="ja-JP" sz="1100">
              <a:latin typeface="HG丸ｺﾞｼｯｸM-PRO" pitchFamily="50" charset="-128"/>
              <a:ea typeface="HG丸ｺﾞｼｯｸM-PRO" pitchFamily="50" charset="-128"/>
            </a:endParaRPr>
          </a:p>
        </xdr:txBody>
      </xdr:sp>
      <xdr:sp macro="" textlink="">
        <xdr:nvSpPr>
          <xdr:cNvPr id="8" name="右中かっこ 7"/>
          <xdr:cNvSpPr/>
        </xdr:nvSpPr>
        <xdr:spPr>
          <a:xfrm rot="10800000" flipH="1" flipV="1">
            <a:off x="16792557" y="3372248"/>
            <a:ext cx="484078" cy="4194701"/>
          </a:xfrm>
          <a:prstGeom prst="rightBrac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ja-JP" altLang="en-US"/>
          </a:p>
        </xdr:txBody>
      </xdr:sp>
      <xdr:sp macro="" textlink="">
        <xdr:nvSpPr>
          <xdr:cNvPr id="9" name="テキスト ボックス 8"/>
          <xdr:cNvSpPr txBox="1"/>
        </xdr:nvSpPr>
        <xdr:spPr>
          <a:xfrm>
            <a:off x="17352568" y="4965658"/>
            <a:ext cx="1376299" cy="102707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l"/>
            <a:r>
              <a:rPr kumimoji="1" lang="ja-JP" altLang="en-US" sz="1100">
                <a:latin typeface="HG丸ｺﾞｼｯｸM-PRO" pitchFamily="50" charset="-128"/>
                <a:ea typeface="HG丸ｺﾞｼｯｸM-PRO" pitchFamily="50" charset="-128"/>
              </a:rPr>
              <a:t>「提出書」の</a:t>
            </a:r>
            <a:endParaRPr kumimoji="1" lang="en-US" altLang="ja-JP" sz="1100">
              <a:latin typeface="HG丸ｺﾞｼｯｸM-PRO" pitchFamily="50" charset="-128"/>
              <a:ea typeface="HG丸ｺﾞｼｯｸM-PRO" pitchFamily="50" charset="-128"/>
            </a:endParaRPr>
          </a:p>
          <a:p>
            <a:pPr algn="l">
              <a:lnSpc>
                <a:spcPts val="1300"/>
              </a:lnSpc>
            </a:pPr>
            <a:r>
              <a:rPr kumimoji="1" lang="ja-JP" altLang="en-US" sz="1100">
                <a:latin typeface="HG丸ｺﾞｼｯｸM-PRO" pitchFamily="50" charset="-128"/>
                <a:ea typeface="HG丸ｺﾞｼｯｸM-PRO" pitchFamily="50" charset="-128"/>
              </a:rPr>
              <a:t>「該当」欄が</a:t>
            </a:r>
            <a:endParaRPr kumimoji="1" lang="en-US" altLang="ja-JP" sz="1100">
              <a:latin typeface="HG丸ｺﾞｼｯｸM-PRO" pitchFamily="50" charset="-128"/>
              <a:ea typeface="HG丸ｺﾞｼｯｸM-PRO" pitchFamily="50" charset="-128"/>
            </a:endParaRPr>
          </a:p>
          <a:p>
            <a:pPr algn="l">
              <a:lnSpc>
                <a:spcPts val="1300"/>
              </a:lnSpc>
            </a:pPr>
            <a:r>
              <a:rPr kumimoji="1" lang="ja-JP" altLang="en-US" sz="1100">
                <a:latin typeface="HG丸ｺﾞｼｯｸM-PRO" pitchFamily="50" charset="-128"/>
                <a:ea typeface="HG丸ｺﾞｼｯｸM-PRO" pitchFamily="50" charset="-128"/>
              </a:rPr>
              <a:t>  ○の場合に</a:t>
            </a:r>
            <a:endParaRPr kumimoji="1" lang="en-US" altLang="ja-JP" sz="1100">
              <a:latin typeface="HG丸ｺﾞｼｯｸM-PRO" pitchFamily="50" charset="-128"/>
              <a:ea typeface="HG丸ｺﾞｼｯｸM-PRO" pitchFamily="50" charset="-128"/>
            </a:endParaRPr>
          </a:p>
          <a:p>
            <a:pPr algn="l">
              <a:lnSpc>
                <a:spcPts val="1200"/>
              </a:lnSpc>
            </a:pPr>
            <a:r>
              <a:rPr kumimoji="1" lang="ja-JP" altLang="en-US" sz="1100">
                <a:latin typeface="HG丸ｺﾞｼｯｸM-PRO" pitchFamily="50" charset="-128"/>
                <a:ea typeface="HG丸ｺﾞｼｯｸM-PRO" pitchFamily="50" charset="-128"/>
              </a:rPr>
              <a:t>  提出する様式</a:t>
            </a:r>
          </a:p>
        </xdr:txBody>
      </xdr:sp>
    </xdr:grpSp>
    <xdr:clientData/>
  </xdr:twoCellAnchor>
  <xdr:oneCellAnchor>
    <xdr:from>
      <xdr:col>1</xdr:col>
      <xdr:colOff>562026</xdr:colOff>
      <xdr:row>8</xdr:row>
      <xdr:rowOff>168636</xdr:rowOff>
    </xdr:from>
    <xdr:ext cx="543740" cy="559192"/>
    <xdr:sp macro="" textlink="">
      <xdr:nvSpPr>
        <xdr:cNvPr id="22" name="正方形/長方形 21"/>
        <xdr:cNvSpPr/>
      </xdr:nvSpPr>
      <xdr:spPr>
        <a:xfrm>
          <a:off x="1245585" y="2398607"/>
          <a:ext cx="543740" cy="559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wrap="none" rtlCol="0" anchor="ctr">
          <a:spAutoFit/>
        </a:bodyPr>
        <a:lstStyle/>
        <a:p>
          <a:pPr algn="ctr"/>
          <a:r>
            <a:rPr kumimoji="1" lang="ja-JP" altLang="en-US" sz="2800">
              <a:solidFill>
                <a:sysClr val="windowText" lastClr="000000"/>
              </a:solidFill>
            </a:rPr>
            <a:t>①</a:t>
          </a:r>
        </a:p>
      </xdr:txBody>
    </xdr:sp>
    <xdr:clientData/>
  </xdr:oneCellAnchor>
  <xdr:oneCellAnchor>
    <xdr:from>
      <xdr:col>11</xdr:col>
      <xdr:colOff>454074</xdr:colOff>
      <xdr:row>1</xdr:row>
      <xdr:rowOff>254208</xdr:rowOff>
    </xdr:from>
    <xdr:ext cx="543740" cy="559192"/>
    <xdr:sp macro="" textlink="">
      <xdr:nvSpPr>
        <xdr:cNvPr id="23" name="正方形/長方形 22"/>
        <xdr:cNvSpPr/>
      </xdr:nvSpPr>
      <xdr:spPr>
        <a:xfrm>
          <a:off x="8163721" y="601590"/>
          <a:ext cx="543740" cy="559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wrap="none" rtlCol="0" anchor="ctr">
          <a:spAutoFit/>
        </a:bodyPr>
        <a:lstStyle/>
        <a:p>
          <a:pPr algn="ctr"/>
          <a:r>
            <a:rPr kumimoji="1" lang="ja-JP" altLang="en-US" sz="2800">
              <a:solidFill>
                <a:sysClr val="windowText" lastClr="000000"/>
              </a:solidFill>
            </a:rPr>
            <a:t>②</a:t>
          </a:r>
        </a:p>
      </xdr:txBody>
    </xdr:sp>
    <xdr:clientData/>
  </xdr:oneCellAnchor>
</xdr:wsDr>
</file>

<file path=xl/drawings/drawing10.xml><?xml version="1.0" encoding="utf-8"?>
<xdr:wsDr xmlns:xdr="http://schemas.openxmlformats.org/drawingml/2006/spreadsheetDrawing" xmlns:a="http://schemas.openxmlformats.org/drawingml/2006/main">
  <xdr:twoCellAnchor>
    <xdr:from>
      <xdr:col>5</xdr:col>
      <xdr:colOff>466725</xdr:colOff>
      <xdr:row>16</xdr:row>
      <xdr:rowOff>123825</xdr:rowOff>
    </xdr:from>
    <xdr:to>
      <xdr:col>7</xdr:col>
      <xdr:colOff>57150</xdr:colOff>
      <xdr:row>19</xdr:row>
      <xdr:rowOff>9525</xdr:rowOff>
    </xdr:to>
    <xdr:sp macro="" textlink="">
      <xdr:nvSpPr>
        <xdr:cNvPr id="2" name="下矢印 1"/>
        <xdr:cNvSpPr/>
      </xdr:nvSpPr>
      <xdr:spPr>
        <a:xfrm>
          <a:off x="3028950" y="3219450"/>
          <a:ext cx="581025" cy="400050"/>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1</xdr:col>
      <xdr:colOff>76200</xdr:colOff>
      <xdr:row>29</xdr:row>
      <xdr:rowOff>0</xdr:rowOff>
    </xdr:from>
    <xdr:to>
      <xdr:col>2</xdr:col>
      <xdr:colOff>428625</xdr:colOff>
      <xdr:row>30</xdr:row>
      <xdr:rowOff>161925</xdr:rowOff>
    </xdr:to>
    <xdr:sp macro="" textlink="">
      <xdr:nvSpPr>
        <xdr:cNvPr id="3" name="大かっこ 2"/>
        <xdr:cNvSpPr/>
      </xdr:nvSpPr>
      <xdr:spPr>
        <a:xfrm>
          <a:off x="571500" y="5324475"/>
          <a:ext cx="847725" cy="333375"/>
        </a:xfrm>
        <a:prstGeom prst="bracketPair">
          <a:avLst>
            <a:gd name="adj" fmla="val 11503"/>
          </a:avLst>
        </a:prstGeom>
        <a:ln w="635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ja-JP" altLang="en-US"/>
        </a:p>
      </xdr:txBody>
    </xdr:sp>
    <xdr:clientData/>
  </xdr:twoCellAnchor>
  <xdr:twoCellAnchor>
    <xdr:from>
      <xdr:col>5</xdr:col>
      <xdr:colOff>466725</xdr:colOff>
      <xdr:row>16</xdr:row>
      <xdr:rowOff>123825</xdr:rowOff>
    </xdr:from>
    <xdr:to>
      <xdr:col>7</xdr:col>
      <xdr:colOff>57150</xdr:colOff>
      <xdr:row>19</xdr:row>
      <xdr:rowOff>9525</xdr:rowOff>
    </xdr:to>
    <xdr:sp macro="" textlink="">
      <xdr:nvSpPr>
        <xdr:cNvPr id="4" name="下矢印 3"/>
        <xdr:cNvSpPr/>
      </xdr:nvSpPr>
      <xdr:spPr>
        <a:xfrm>
          <a:off x="3028950" y="3219450"/>
          <a:ext cx="581025" cy="400050"/>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1</xdr:col>
      <xdr:colOff>76200</xdr:colOff>
      <xdr:row>29</xdr:row>
      <xdr:rowOff>0</xdr:rowOff>
    </xdr:from>
    <xdr:to>
      <xdr:col>2</xdr:col>
      <xdr:colOff>428625</xdr:colOff>
      <xdr:row>30</xdr:row>
      <xdr:rowOff>161925</xdr:rowOff>
    </xdr:to>
    <xdr:sp macro="" textlink="">
      <xdr:nvSpPr>
        <xdr:cNvPr id="5" name="大かっこ 4"/>
        <xdr:cNvSpPr/>
      </xdr:nvSpPr>
      <xdr:spPr>
        <a:xfrm>
          <a:off x="571500" y="5324475"/>
          <a:ext cx="847725" cy="333375"/>
        </a:xfrm>
        <a:prstGeom prst="bracketPair">
          <a:avLst>
            <a:gd name="adj" fmla="val 11503"/>
          </a:avLst>
        </a:prstGeom>
        <a:ln w="635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ja-JP" altLang="en-US"/>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5</xdr:col>
      <xdr:colOff>457200</xdr:colOff>
      <xdr:row>24</xdr:row>
      <xdr:rowOff>0</xdr:rowOff>
    </xdr:from>
    <xdr:to>
      <xdr:col>7</xdr:col>
      <xdr:colOff>47625</xdr:colOff>
      <xdr:row>26</xdr:row>
      <xdr:rowOff>57150</xdr:rowOff>
    </xdr:to>
    <xdr:sp macro="" textlink="">
      <xdr:nvSpPr>
        <xdr:cNvPr id="2" name="下矢印 1"/>
        <xdr:cNvSpPr/>
      </xdr:nvSpPr>
      <xdr:spPr>
        <a:xfrm>
          <a:off x="2933700" y="4295775"/>
          <a:ext cx="581025" cy="400050"/>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1</xdr:col>
      <xdr:colOff>85724</xdr:colOff>
      <xdr:row>33</xdr:row>
      <xdr:rowOff>169070</xdr:rowOff>
    </xdr:from>
    <xdr:to>
      <xdr:col>2</xdr:col>
      <xdr:colOff>404812</xdr:colOff>
      <xdr:row>36</xdr:row>
      <xdr:rowOff>39290</xdr:rowOff>
    </xdr:to>
    <xdr:sp macro="" textlink="">
      <xdr:nvSpPr>
        <xdr:cNvPr id="3" name="大かっこ 2"/>
        <xdr:cNvSpPr/>
      </xdr:nvSpPr>
      <xdr:spPr>
        <a:xfrm>
          <a:off x="581024" y="6007895"/>
          <a:ext cx="814388" cy="384570"/>
        </a:xfrm>
        <a:prstGeom prst="bracketPair">
          <a:avLst>
            <a:gd name="adj" fmla="val 11503"/>
          </a:avLst>
        </a:prstGeom>
        <a:ln w="635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ja-JP" altLang="en-US"/>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6</xdr:col>
      <xdr:colOff>457200</xdr:colOff>
      <xdr:row>24</xdr:row>
      <xdr:rowOff>0</xdr:rowOff>
    </xdr:from>
    <xdr:to>
      <xdr:col>8</xdr:col>
      <xdr:colOff>47625</xdr:colOff>
      <xdr:row>26</xdr:row>
      <xdr:rowOff>57150</xdr:rowOff>
    </xdr:to>
    <xdr:sp macro="" textlink="">
      <xdr:nvSpPr>
        <xdr:cNvPr id="2" name="下矢印 1"/>
        <xdr:cNvSpPr/>
      </xdr:nvSpPr>
      <xdr:spPr>
        <a:xfrm>
          <a:off x="3238500" y="4295775"/>
          <a:ext cx="581025" cy="400050"/>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5</xdr:col>
      <xdr:colOff>457200</xdr:colOff>
      <xdr:row>17</xdr:row>
      <xdr:rowOff>142875</xdr:rowOff>
    </xdr:from>
    <xdr:to>
      <xdr:col>7</xdr:col>
      <xdr:colOff>47625</xdr:colOff>
      <xdr:row>20</xdr:row>
      <xdr:rowOff>28575</xdr:rowOff>
    </xdr:to>
    <xdr:sp macro="" textlink="">
      <xdr:nvSpPr>
        <xdr:cNvPr id="2" name="下矢印 1"/>
        <xdr:cNvSpPr/>
      </xdr:nvSpPr>
      <xdr:spPr>
        <a:xfrm>
          <a:off x="2933700" y="3238500"/>
          <a:ext cx="581025" cy="400050"/>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2</xdr:col>
      <xdr:colOff>38100</xdr:colOff>
      <xdr:row>39</xdr:row>
      <xdr:rowOff>76201</xdr:rowOff>
    </xdr:from>
    <xdr:to>
      <xdr:col>11</xdr:col>
      <xdr:colOff>152400</xdr:colOff>
      <xdr:row>41</xdr:row>
      <xdr:rowOff>142875</xdr:rowOff>
    </xdr:to>
    <xdr:graphicFrame macro="">
      <xdr:nvGraphicFramePr>
        <xdr:cNvPr id="3" name="図表 2"/>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1" r:lo="rId2" r:qs="rId3" r:cs="rId4"/>
        </a:graphicData>
      </a:graphic>
    </xdr:graphicFrame>
    <xdr:clientData/>
  </xdr:twoCellAnchor>
  <xdr:twoCellAnchor>
    <xdr:from>
      <xdr:col>3</xdr:col>
      <xdr:colOff>375139</xdr:colOff>
      <xdr:row>42</xdr:row>
      <xdr:rowOff>24178</xdr:rowOff>
    </xdr:from>
    <xdr:to>
      <xdr:col>8</xdr:col>
      <xdr:colOff>260839</xdr:colOff>
      <xdr:row>43</xdr:row>
      <xdr:rowOff>154597</xdr:rowOff>
    </xdr:to>
    <xdr:sp macro="" textlink="">
      <xdr:nvSpPr>
        <xdr:cNvPr id="4" name="上カーブ矢印 3"/>
        <xdr:cNvSpPr/>
      </xdr:nvSpPr>
      <xdr:spPr>
        <a:xfrm>
          <a:off x="1861039" y="7415578"/>
          <a:ext cx="2362200" cy="311394"/>
        </a:xfrm>
        <a:prstGeom prst="curvedUpArrow">
          <a:avLst>
            <a:gd name="adj1" fmla="val 25000"/>
            <a:gd name="adj2" fmla="val 80617"/>
            <a:gd name="adj3" fmla="val 2500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4</xdr:col>
      <xdr:colOff>461596</xdr:colOff>
      <xdr:row>43</xdr:row>
      <xdr:rowOff>102576</xdr:rowOff>
    </xdr:from>
    <xdr:to>
      <xdr:col>6</xdr:col>
      <xdr:colOff>490904</xdr:colOff>
      <xdr:row>45</xdr:row>
      <xdr:rowOff>87922</xdr:rowOff>
    </xdr:to>
    <xdr:sp macro="" textlink="">
      <xdr:nvSpPr>
        <xdr:cNvPr id="5" name="正方形/長方形 4"/>
        <xdr:cNvSpPr/>
      </xdr:nvSpPr>
      <xdr:spPr>
        <a:xfrm>
          <a:off x="2442796" y="7674951"/>
          <a:ext cx="1019908" cy="328246"/>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rtlCol="0" anchor="ctr"/>
        <a:lstStyle/>
        <a:p>
          <a:pPr algn="ctr"/>
          <a:r>
            <a:rPr kumimoji="1" lang="ja-JP" altLang="en-US" sz="1100"/>
            <a:t>承諾</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5</xdr:col>
      <xdr:colOff>190500</xdr:colOff>
      <xdr:row>25</xdr:row>
      <xdr:rowOff>0</xdr:rowOff>
    </xdr:from>
    <xdr:to>
      <xdr:col>6</xdr:col>
      <xdr:colOff>276225</xdr:colOff>
      <xdr:row>27</xdr:row>
      <xdr:rowOff>57150</xdr:rowOff>
    </xdr:to>
    <xdr:sp macro="" textlink="">
      <xdr:nvSpPr>
        <xdr:cNvPr id="3" name="下矢印 2"/>
        <xdr:cNvSpPr/>
      </xdr:nvSpPr>
      <xdr:spPr>
        <a:xfrm>
          <a:off x="2895600" y="3781425"/>
          <a:ext cx="581025" cy="400050"/>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5</xdr:col>
      <xdr:colOff>447675</xdr:colOff>
      <xdr:row>16</xdr:row>
      <xdr:rowOff>142875</xdr:rowOff>
    </xdr:from>
    <xdr:to>
      <xdr:col>7</xdr:col>
      <xdr:colOff>38100</xdr:colOff>
      <xdr:row>19</xdr:row>
      <xdr:rowOff>28575</xdr:rowOff>
    </xdr:to>
    <xdr:sp macro="" textlink="">
      <xdr:nvSpPr>
        <xdr:cNvPr id="2" name="下矢印 1"/>
        <xdr:cNvSpPr/>
      </xdr:nvSpPr>
      <xdr:spPr>
        <a:xfrm>
          <a:off x="2924175" y="3067050"/>
          <a:ext cx="581025" cy="400050"/>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3</xdr:col>
      <xdr:colOff>103166</xdr:colOff>
      <xdr:row>10</xdr:row>
      <xdr:rowOff>191370</xdr:rowOff>
    </xdr:from>
    <xdr:to>
      <xdr:col>3</xdr:col>
      <xdr:colOff>1182708</xdr:colOff>
      <xdr:row>13</xdr:row>
      <xdr:rowOff>63387</xdr:rowOff>
    </xdr:to>
    <xdr:sp macro="" textlink="">
      <xdr:nvSpPr>
        <xdr:cNvPr id="2" name="下矢印 1"/>
        <xdr:cNvSpPr/>
      </xdr:nvSpPr>
      <xdr:spPr>
        <a:xfrm>
          <a:off x="3684566" y="2324970"/>
          <a:ext cx="1079542" cy="738792"/>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5</xdr:col>
      <xdr:colOff>447675</xdr:colOff>
      <xdr:row>23</xdr:row>
      <xdr:rowOff>161925</xdr:rowOff>
    </xdr:from>
    <xdr:to>
      <xdr:col>7</xdr:col>
      <xdr:colOff>38100</xdr:colOff>
      <xdr:row>26</xdr:row>
      <xdr:rowOff>47625</xdr:rowOff>
    </xdr:to>
    <xdr:sp macro="" textlink="">
      <xdr:nvSpPr>
        <xdr:cNvPr id="2" name="下矢印 1"/>
        <xdr:cNvSpPr/>
      </xdr:nvSpPr>
      <xdr:spPr>
        <a:xfrm>
          <a:off x="2924175" y="4286250"/>
          <a:ext cx="581025" cy="400050"/>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5</xdr:col>
      <xdr:colOff>447675</xdr:colOff>
      <xdr:row>19</xdr:row>
      <xdr:rowOff>161925</xdr:rowOff>
    </xdr:from>
    <xdr:to>
      <xdr:col>7</xdr:col>
      <xdr:colOff>38100</xdr:colOff>
      <xdr:row>22</xdr:row>
      <xdr:rowOff>47625</xdr:rowOff>
    </xdr:to>
    <xdr:sp macro="" textlink="">
      <xdr:nvSpPr>
        <xdr:cNvPr id="2" name="下矢印 1"/>
        <xdr:cNvSpPr/>
      </xdr:nvSpPr>
      <xdr:spPr>
        <a:xfrm>
          <a:off x="2952750" y="3486150"/>
          <a:ext cx="581025" cy="400050"/>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8</xdr:col>
      <xdr:colOff>28575</xdr:colOff>
      <xdr:row>19</xdr:row>
      <xdr:rowOff>161925</xdr:rowOff>
    </xdr:from>
    <xdr:to>
      <xdr:col>9</xdr:col>
      <xdr:colOff>281268</xdr:colOff>
      <xdr:row>22</xdr:row>
      <xdr:rowOff>37540</xdr:rowOff>
    </xdr:to>
    <xdr:sp macro="" textlink="">
      <xdr:nvSpPr>
        <xdr:cNvPr id="2" name="下矢印 1"/>
        <xdr:cNvSpPr/>
      </xdr:nvSpPr>
      <xdr:spPr>
        <a:xfrm>
          <a:off x="3209925" y="3486150"/>
          <a:ext cx="576543" cy="389965"/>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33</xdr:col>
      <xdr:colOff>466725</xdr:colOff>
      <xdr:row>5</xdr:row>
      <xdr:rowOff>57150</xdr:rowOff>
    </xdr:from>
    <xdr:to>
      <xdr:col>38</xdr:col>
      <xdr:colOff>504824</xdr:colOff>
      <xdr:row>11</xdr:row>
      <xdr:rowOff>142875</xdr:rowOff>
    </xdr:to>
    <xdr:sp macro="" textlink="">
      <xdr:nvSpPr>
        <xdr:cNvPr id="2" name="四角形吹き出し 1"/>
        <xdr:cNvSpPr/>
      </xdr:nvSpPr>
      <xdr:spPr>
        <a:xfrm>
          <a:off x="8858250" y="1314450"/>
          <a:ext cx="3467099" cy="1143000"/>
        </a:xfrm>
        <a:prstGeom prst="wedgeRectCallout">
          <a:avLst>
            <a:gd name="adj1" fmla="val -61415"/>
            <a:gd name="adj2" fmla="val -15318"/>
          </a:avLst>
        </a:prstGeom>
        <a:solidFill>
          <a:srgbClr val="FFC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r>
            <a:rPr kumimoji="1" lang="ja-JP" altLang="en-US" sz="1400" b="1" u="none">
              <a:solidFill>
                <a:sysClr val="windowText" lastClr="000000"/>
              </a:solidFill>
            </a:rPr>
            <a:t>発注者は</a:t>
          </a:r>
          <a:r>
            <a:rPr kumimoji="1" lang="ja-JP" altLang="en-US" sz="1400" b="1">
              <a:solidFill>
                <a:srgbClr val="0070C0"/>
              </a:solidFill>
            </a:rPr>
            <a:t>青色のセルを記入</a:t>
          </a:r>
          <a:r>
            <a:rPr kumimoji="1" lang="ja-JP" altLang="en-US" sz="1400" b="1">
              <a:solidFill>
                <a:sysClr val="windowText" lastClr="000000"/>
              </a:solidFill>
            </a:rPr>
            <a:t>してください。</a:t>
          </a:r>
          <a:endParaRPr kumimoji="1" lang="en-US" altLang="ja-JP" sz="1400" b="1">
            <a:solidFill>
              <a:sysClr val="windowText" lastClr="000000"/>
            </a:solidFill>
          </a:endParaRPr>
        </a:p>
        <a:p>
          <a:pPr algn="l"/>
          <a:endParaRPr kumimoji="1" lang="en-US" altLang="ja-JP" sz="1400" b="1">
            <a:solidFill>
              <a:sysClr val="windowText" lastClr="000000"/>
            </a:solidFill>
          </a:endParaRPr>
        </a:p>
        <a:p>
          <a:pPr algn="l"/>
          <a:r>
            <a:rPr kumimoji="1" lang="ja-JP" altLang="en-US" sz="1400" b="1" u="dbl" baseline="0">
              <a:solidFill>
                <a:sysClr val="windowText" lastClr="000000"/>
              </a:solidFill>
            </a:rPr>
            <a:t>入札参加者は</a:t>
          </a:r>
          <a:r>
            <a:rPr kumimoji="1" lang="ja-JP" altLang="en-US" sz="1400" b="1" u="none">
              <a:solidFill>
                <a:srgbClr val="FF0000"/>
              </a:solidFill>
            </a:rPr>
            <a:t>クリーム色のセルを記入</a:t>
          </a:r>
          <a:r>
            <a:rPr kumimoji="1" lang="ja-JP" altLang="en-US" sz="1400" b="1" u="none">
              <a:solidFill>
                <a:sysClr val="windowText" lastClr="000000"/>
              </a:solidFill>
            </a:rPr>
            <a:t>してください。</a:t>
          </a:r>
          <a:endParaRPr kumimoji="1" lang="en-US" altLang="ja-JP" sz="1400" b="1" u="none">
            <a:solidFill>
              <a:sysClr val="windowText" lastClr="000000"/>
            </a:solidFill>
          </a:endParaRPr>
        </a:p>
      </xdr:txBody>
    </xdr:sp>
    <xdr:clientData/>
  </xdr:twoCellAnchor>
  <xdr:twoCellAnchor>
    <xdr:from>
      <xdr:col>22</xdr:col>
      <xdr:colOff>809625</xdr:colOff>
      <xdr:row>6</xdr:row>
      <xdr:rowOff>38100</xdr:rowOff>
    </xdr:from>
    <xdr:to>
      <xdr:col>24</xdr:col>
      <xdr:colOff>28575</xdr:colOff>
      <xdr:row>8</xdr:row>
      <xdr:rowOff>171450</xdr:rowOff>
    </xdr:to>
    <xdr:sp macro="" textlink="">
      <xdr:nvSpPr>
        <xdr:cNvPr id="3" name="テキスト ボックス 2"/>
        <xdr:cNvSpPr txBox="1"/>
      </xdr:nvSpPr>
      <xdr:spPr>
        <a:xfrm>
          <a:off x="8391525" y="1466850"/>
          <a:ext cx="0" cy="476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1100"/>
            <a:t>該当欄の</a:t>
          </a:r>
          <a:endParaRPr kumimoji="1" lang="en-US" altLang="ja-JP" sz="1100"/>
        </a:p>
        <a:p>
          <a:pPr algn="l"/>
          <a:r>
            <a:rPr kumimoji="1" lang="ja-JP" altLang="en-US" sz="1100"/>
            <a:t>プルダウン用↓</a:t>
          </a:r>
        </a:p>
      </xdr:txBody>
    </xdr:sp>
    <xdr:clientData/>
  </xdr:twoCellAnchor>
  <xdr:twoCellAnchor>
    <xdr:from>
      <xdr:col>23</xdr:col>
      <xdr:colOff>485776</xdr:colOff>
      <xdr:row>20</xdr:row>
      <xdr:rowOff>28575</xdr:rowOff>
    </xdr:from>
    <xdr:to>
      <xdr:col>24</xdr:col>
      <xdr:colOff>828676</xdr:colOff>
      <xdr:row>23</xdr:row>
      <xdr:rowOff>266699</xdr:rowOff>
    </xdr:to>
    <xdr:sp macro="" textlink="">
      <xdr:nvSpPr>
        <xdr:cNvPr id="4" name="テキスト ボックス 3"/>
        <xdr:cNvSpPr txBox="1"/>
      </xdr:nvSpPr>
      <xdr:spPr>
        <a:xfrm>
          <a:off x="8391525" y="4495800"/>
          <a:ext cx="0" cy="5333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セル入力禁止</a:t>
          </a:r>
          <a:endParaRPr kumimoji="1" lang="en-US" altLang="ja-JP" sz="1100"/>
        </a:p>
        <a:p>
          <a:pPr algn="ctr"/>
          <a:r>
            <a:rPr kumimoji="1" lang="ja-JP" altLang="en-US" sz="1100"/>
            <a:t>自己採点集計用↓</a:t>
          </a:r>
        </a:p>
      </xdr:txBody>
    </xdr:sp>
    <xdr:clientData/>
  </xdr:twoCellAnchor>
  <xdr:twoCellAnchor>
    <xdr:from>
      <xdr:col>25</xdr:col>
      <xdr:colOff>276225</xdr:colOff>
      <xdr:row>15</xdr:row>
      <xdr:rowOff>133351</xdr:rowOff>
    </xdr:from>
    <xdr:to>
      <xdr:col>29</xdr:col>
      <xdr:colOff>114300</xdr:colOff>
      <xdr:row>23</xdr:row>
      <xdr:rowOff>257176</xdr:rowOff>
    </xdr:to>
    <xdr:sp macro="" textlink="">
      <xdr:nvSpPr>
        <xdr:cNvPr id="5" name="テキスト ボックス 4"/>
        <xdr:cNvSpPr txBox="1"/>
      </xdr:nvSpPr>
      <xdr:spPr>
        <a:xfrm>
          <a:off x="8391525" y="3400426"/>
          <a:ext cx="0" cy="1619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b="1"/>
            <a:t>↓　自己採点プルダウン用データ</a:t>
          </a:r>
          <a:endParaRPr kumimoji="1" lang="en-US" altLang="ja-JP" sz="1100" b="1"/>
        </a:p>
        <a:p>
          <a:pPr algn="l"/>
          <a:r>
            <a:rPr kumimoji="1" lang="en-US" altLang="ja-JP" sz="1100"/>
            <a:t>IF</a:t>
          </a:r>
          <a:r>
            <a:rPr kumimoji="1" lang="ja-JP" altLang="en-US" sz="1100"/>
            <a:t>式で</a:t>
          </a:r>
          <a:r>
            <a:rPr kumimoji="1" lang="en-US" altLang="ja-JP" sz="1100" u="dbl"/>
            <a:t>P</a:t>
          </a:r>
          <a:r>
            <a:rPr kumimoji="1" lang="ja-JP" altLang="en-US" sz="1100" u="dbl"/>
            <a:t>欄</a:t>
          </a:r>
          <a:r>
            <a:rPr kumimoji="1" lang="ja-JP" altLang="en-US" sz="1100" u="none"/>
            <a:t>が</a:t>
          </a:r>
          <a:r>
            <a:rPr kumimoji="1" lang="ja-JP" altLang="en-US" sz="1100" u="sng"/>
            <a:t>○の場合は得点</a:t>
          </a:r>
          <a:r>
            <a:rPr kumimoji="1" lang="ja-JP" altLang="en-US" sz="1100"/>
            <a:t>、</a:t>
          </a:r>
          <a:r>
            <a:rPr kumimoji="1" lang="ja-JP" altLang="en-US" sz="1100" u="sng"/>
            <a:t>空欄の場合は注意喚起</a:t>
          </a:r>
          <a:r>
            <a:rPr kumimoji="1" lang="ja-JP" altLang="en-US" sz="1100"/>
            <a:t>する内容を表示させています。このことで評価項目の採否に応じて</a:t>
          </a:r>
          <a:r>
            <a:rPr kumimoji="1" lang="ja-JP" altLang="ja-JP" sz="1100">
              <a:solidFill>
                <a:schemeClr val="dk1"/>
              </a:solidFill>
              <a:effectLst/>
              <a:latin typeface="+mn-lt"/>
              <a:ea typeface="+mn-ea"/>
              <a:cs typeface="+mn-cs"/>
            </a:rPr>
            <a:t>自己採点欄</a:t>
          </a:r>
          <a:r>
            <a:rPr kumimoji="1" lang="ja-JP" altLang="en-US" sz="1100"/>
            <a:t>をプルダウンで選択することを可能にしています。</a:t>
          </a:r>
          <a:endParaRPr kumimoji="1" lang="en-US" altLang="ja-JP" sz="1100"/>
        </a:p>
        <a:p>
          <a:pPr algn="l"/>
          <a:endParaRPr kumimoji="1" lang="en-US" altLang="ja-JP" sz="1100"/>
        </a:p>
      </xdr:txBody>
    </xdr:sp>
    <xdr:clientData/>
  </xdr:twoCellAnchor>
  <xdr:twoCellAnchor>
    <xdr:from>
      <xdr:col>22</xdr:col>
      <xdr:colOff>781050</xdr:colOff>
      <xdr:row>42</xdr:row>
      <xdr:rowOff>161925</xdr:rowOff>
    </xdr:from>
    <xdr:to>
      <xdr:col>24</xdr:col>
      <xdr:colOff>0</xdr:colOff>
      <xdr:row>47</xdr:row>
      <xdr:rowOff>171450</xdr:rowOff>
    </xdr:to>
    <xdr:sp macro="" textlink="">
      <xdr:nvSpPr>
        <xdr:cNvPr id="6" name="テキスト ボックス 5"/>
        <xdr:cNvSpPr txBox="1"/>
      </xdr:nvSpPr>
      <xdr:spPr>
        <a:xfrm>
          <a:off x="8391525" y="8305800"/>
          <a:ext cx="0" cy="8667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1200"/>
            <a:t>注意！</a:t>
          </a:r>
          <a:endParaRPr kumimoji="1" lang="en-US" altLang="ja-JP" sz="1200"/>
        </a:p>
        <a:p>
          <a:pPr algn="l"/>
          <a:r>
            <a:rPr kumimoji="1" lang="en-US" altLang="ja-JP" sz="1100"/>
            <a:t>R49</a:t>
          </a:r>
          <a:r>
            <a:rPr kumimoji="1" lang="ja-JP" altLang="en-US" sz="1100"/>
            <a:t>～</a:t>
          </a:r>
          <a:r>
            <a:rPr kumimoji="1" lang="en-US" altLang="ja-JP" sz="1100"/>
            <a:t>R53</a:t>
          </a:r>
          <a:r>
            <a:rPr kumimoji="1" lang="ja-JP" altLang="en-US" sz="1100"/>
            <a:t>条件付き書式　複数入力警告用</a:t>
          </a:r>
          <a:endParaRPr kumimoji="1" lang="en-US" altLang="ja-JP" sz="1100"/>
        </a:p>
        <a:p>
          <a:pPr algn="l"/>
          <a:r>
            <a:rPr kumimoji="1" lang="ja-JP" altLang="en-US" sz="1100"/>
            <a:t>トラップ　↓</a:t>
          </a: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5</xdr:col>
      <xdr:colOff>457200</xdr:colOff>
      <xdr:row>17</xdr:row>
      <xdr:rowOff>152400</xdr:rowOff>
    </xdr:from>
    <xdr:to>
      <xdr:col>7</xdr:col>
      <xdr:colOff>47625</xdr:colOff>
      <xdr:row>20</xdr:row>
      <xdr:rowOff>38100</xdr:rowOff>
    </xdr:to>
    <xdr:sp macro="" textlink="">
      <xdr:nvSpPr>
        <xdr:cNvPr id="2" name="下矢印 1"/>
        <xdr:cNvSpPr/>
      </xdr:nvSpPr>
      <xdr:spPr>
        <a:xfrm>
          <a:off x="3495675" y="3533775"/>
          <a:ext cx="504825" cy="400050"/>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5</xdr:col>
      <xdr:colOff>457200</xdr:colOff>
      <xdr:row>17</xdr:row>
      <xdr:rowOff>161925</xdr:rowOff>
    </xdr:from>
    <xdr:to>
      <xdr:col>7</xdr:col>
      <xdr:colOff>47625</xdr:colOff>
      <xdr:row>20</xdr:row>
      <xdr:rowOff>47625</xdr:rowOff>
    </xdr:to>
    <xdr:sp macro="" textlink="">
      <xdr:nvSpPr>
        <xdr:cNvPr id="2" name="下矢印 1"/>
        <xdr:cNvSpPr/>
      </xdr:nvSpPr>
      <xdr:spPr>
        <a:xfrm>
          <a:off x="3152775" y="3638550"/>
          <a:ext cx="542925" cy="400050"/>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5</xdr:col>
      <xdr:colOff>457200</xdr:colOff>
      <xdr:row>17</xdr:row>
      <xdr:rowOff>104775</xdr:rowOff>
    </xdr:from>
    <xdr:to>
      <xdr:col>7</xdr:col>
      <xdr:colOff>47625</xdr:colOff>
      <xdr:row>19</xdr:row>
      <xdr:rowOff>161925</xdr:rowOff>
    </xdr:to>
    <xdr:sp macro="" textlink="">
      <xdr:nvSpPr>
        <xdr:cNvPr id="2" name="下矢印 1"/>
        <xdr:cNvSpPr/>
      </xdr:nvSpPr>
      <xdr:spPr>
        <a:xfrm>
          <a:off x="3009900" y="3657600"/>
          <a:ext cx="581025" cy="400050"/>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5</xdr:col>
      <xdr:colOff>447675</xdr:colOff>
      <xdr:row>17</xdr:row>
      <xdr:rowOff>152400</xdr:rowOff>
    </xdr:from>
    <xdr:to>
      <xdr:col>7</xdr:col>
      <xdr:colOff>38100</xdr:colOff>
      <xdr:row>20</xdr:row>
      <xdr:rowOff>38100</xdr:rowOff>
    </xdr:to>
    <xdr:sp macro="" textlink="">
      <xdr:nvSpPr>
        <xdr:cNvPr id="2" name="下矢印 1"/>
        <xdr:cNvSpPr/>
      </xdr:nvSpPr>
      <xdr:spPr>
        <a:xfrm>
          <a:off x="2847975" y="3705225"/>
          <a:ext cx="581025" cy="400050"/>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5</xdr:col>
      <xdr:colOff>447675</xdr:colOff>
      <xdr:row>17</xdr:row>
      <xdr:rowOff>133350</xdr:rowOff>
    </xdr:from>
    <xdr:to>
      <xdr:col>7</xdr:col>
      <xdr:colOff>38100</xdr:colOff>
      <xdr:row>20</xdr:row>
      <xdr:rowOff>19050</xdr:rowOff>
    </xdr:to>
    <xdr:sp macro="" textlink="">
      <xdr:nvSpPr>
        <xdr:cNvPr id="2" name="下矢印 1"/>
        <xdr:cNvSpPr/>
      </xdr:nvSpPr>
      <xdr:spPr>
        <a:xfrm>
          <a:off x="2905125" y="3743325"/>
          <a:ext cx="581025" cy="400050"/>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476250</xdr:colOff>
      <xdr:row>27</xdr:row>
      <xdr:rowOff>152400</xdr:rowOff>
    </xdr:from>
    <xdr:to>
      <xdr:col>7</xdr:col>
      <xdr:colOff>66675</xdr:colOff>
      <xdr:row>30</xdr:row>
      <xdr:rowOff>142952</xdr:rowOff>
    </xdr:to>
    <xdr:sp macro="" textlink="">
      <xdr:nvSpPr>
        <xdr:cNvPr id="2" name="下矢印 1"/>
        <xdr:cNvSpPr/>
      </xdr:nvSpPr>
      <xdr:spPr bwMode="auto">
        <a:xfrm>
          <a:off x="2952750" y="5000625"/>
          <a:ext cx="581025" cy="476327"/>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5</xdr:col>
      <xdr:colOff>476250</xdr:colOff>
      <xdr:row>41</xdr:row>
      <xdr:rowOff>123748</xdr:rowOff>
    </xdr:from>
    <xdr:to>
      <xdr:col>7</xdr:col>
      <xdr:colOff>66675</xdr:colOff>
      <xdr:row>44</xdr:row>
      <xdr:rowOff>114300</xdr:rowOff>
    </xdr:to>
    <xdr:sp macro="" textlink="">
      <xdr:nvSpPr>
        <xdr:cNvPr id="3" name="下矢印 2"/>
        <xdr:cNvSpPr/>
      </xdr:nvSpPr>
      <xdr:spPr bwMode="auto">
        <a:xfrm flipV="1">
          <a:off x="2952750" y="7391323"/>
          <a:ext cx="581025" cy="476327"/>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5</xdr:col>
      <xdr:colOff>476250</xdr:colOff>
      <xdr:row>19</xdr:row>
      <xdr:rowOff>0</xdr:rowOff>
    </xdr:from>
    <xdr:to>
      <xdr:col>7</xdr:col>
      <xdr:colOff>66675</xdr:colOff>
      <xdr:row>21</xdr:row>
      <xdr:rowOff>57150</xdr:rowOff>
    </xdr:to>
    <xdr:sp macro="" textlink="">
      <xdr:nvSpPr>
        <xdr:cNvPr id="4" name="下矢印 3"/>
        <xdr:cNvSpPr/>
      </xdr:nvSpPr>
      <xdr:spPr>
        <a:xfrm>
          <a:off x="2952750" y="3448050"/>
          <a:ext cx="581025" cy="400050"/>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5</xdr:col>
      <xdr:colOff>476250</xdr:colOff>
      <xdr:row>27</xdr:row>
      <xdr:rowOff>152400</xdr:rowOff>
    </xdr:from>
    <xdr:to>
      <xdr:col>7</xdr:col>
      <xdr:colOff>66675</xdr:colOff>
      <xdr:row>30</xdr:row>
      <xdr:rowOff>142952</xdr:rowOff>
    </xdr:to>
    <xdr:sp macro="" textlink="">
      <xdr:nvSpPr>
        <xdr:cNvPr id="5" name="下矢印 4"/>
        <xdr:cNvSpPr/>
      </xdr:nvSpPr>
      <xdr:spPr bwMode="auto">
        <a:xfrm>
          <a:off x="2952750" y="5000625"/>
          <a:ext cx="581025" cy="476327"/>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5</xdr:col>
      <xdr:colOff>476250</xdr:colOff>
      <xdr:row>41</xdr:row>
      <xdr:rowOff>123748</xdr:rowOff>
    </xdr:from>
    <xdr:to>
      <xdr:col>7</xdr:col>
      <xdr:colOff>66675</xdr:colOff>
      <xdr:row>44</xdr:row>
      <xdr:rowOff>114300</xdr:rowOff>
    </xdr:to>
    <xdr:sp macro="" textlink="">
      <xdr:nvSpPr>
        <xdr:cNvPr id="6" name="下矢印 5"/>
        <xdr:cNvSpPr/>
      </xdr:nvSpPr>
      <xdr:spPr bwMode="auto">
        <a:xfrm flipV="1">
          <a:off x="2952750" y="7391323"/>
          <a:ext cx="581025" cy="476327"/>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15</xdr:col>
      <xdr:colOff>119063</xdr:colOff>
      <xdr:row>15</xdr:row>
      <xdr:rowOff>19050</xdr:rowOff>
    </xdr:from>
    <xdr:to>
      <xdr:col>17</xdr:col>
      <xdr:colOff>166688</xdr:colOff>
      <xdr:row>16</xdr:row>
      <xdr:rowOff>123825</xdr:rowOff>
    </xdr:to>
    <xdr:sp macro="" textlink="">
      <xdr:nvSpPr>
        <xdr:cNvPr id="2" name="下矢印 1"/>
        <xdr:cNvSpPr/>
      </xdr:nvSpPr>
      <xdr:spPr>
        <a:xfrm>
          <a:off x="4319588" y="4229100"/>
          <a:ext cx="581025" cy="400050"/>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78170</xdr:colOff>
      <xdr:row>46</xdr:row>
      <xdr:rowOff>100809</xdr:rowOff>
    </xdr:from>
    <xdr:to>
      <xdr:col>2</xdr:col>
      <xdr:colOff>412023</xdr:colOff>
      <xdr:row>49</xdr:row>
      <xdr:rowOff>93661</xdr:rowOff>
    </xdr:to>
    <xdr:sp macro="" textlink="">
      <xdr:nvSpPr>
        <xdr:cNvPr id="2" name="大かっこ 1"/>
        <xdr:cNvSpPr/>
      </xdr:nvSpPr>
      <xdr:spPr>
        <a:xfrm>
          <a:off x="573470" y="8168484"/>
          <a:ext cx="829153" cy="507202"/>
        </a:xfrm>
        <a:prstGeom prst="bracketPair">
          <a:avLst>
            <a:gd name="adj" fmla="val 11503"/>
          </a:avLst>
        </a:prstGeom>
        <a:ln w="635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ja-JP" altLang="en-US"/>
        </a:p>
      </xdr:txBody>
    </xdr:sp>
    <xdr:clientData/>
  </xdr:twoCellAnchor>
  <xdr:twoCellAnchor>
    <xdr:from>
      <xdr:col>5</xdr:col>
      <xdr:colOff>485775</xdr:colOff>
      <xdr:row>17</xdr:row>
      <xdr:rowOff>0</xdr:rowOff>
    </xdr:from>
    <xdr:to>
      <xdr:col>7</xdr:col>
      <xdr:colOff>76200</xdr:colOff>
      <xdr:row>19</xdr:row>
      <xdr:rowOff>57150</xdr:rowOff>
    </xdr:to>
    <xdr:sp macro="" textlink="">
      <xdr:nvSpPr>
        <xdr:cNvPr id="3" name="下矢印 2"/>
        <xdr:cNvSpPr/>
      </xdr:nvSpPr>
      <xdr:spPr>
        <a:xfrm>
          <a:off x="2962275" y="3095625"/>
          <a:ext cx="581025" cy="400050"/>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5</xdr:col>
      <xdr:colOff>447675</xdr:colOff>
      <xdr:row>32</xdr:row>
      <xdr:rowOff>156484</xdr:rowOff>
    </xdr:from>
    <xdr:to>
      <xdr:col>7</xdr:col>
      <xdr:colOff>38100</xdr:colOff>
      <xdr:row>35</xdr:row>
      <xdr:rowOff>42183</xdr:rowOff>
    </xdr:to>
    <xdr:sp macro="" textlink="">
      <xdr:nvSpPr>
        <xdr:cNvPr id="2" name="下矢印 1"/>
        <xdr:cNvSpPr/>
      </xdr:nvSpPr>
      <xdr:spPr>
        <a:xfrm>
          <a:off x="3048000" y="5881009"/>
          <a:ext cx="581025" cy="400049"/>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15</xdr:col>
      <xdr:colOff>119063</xdr:colOff>
      <xdr:row>17</xdr:row>
      <xdr:rowOff>182337</xdr:rowOff>
    </xdr:from>
    <xdr:to>
      <xdr:col>17</xdr:col>
      <xdr:colOff>166688</xdr:colOff>
      <xdr:row>18</xdr:row>
      <xdr:rowOff>287112</xdr:rowOff>
    </xdr:to>
    <xdr:sp macro="" textlink="">
      <xdr:nvSpPr>
        <xdr:cNvPr id="2" name="下矢印 1"/>
        <xdr:cNvSpPr/>
      </xdr:nvSpPr>
      <xdr:spPr>
        <a:xfrm>
          <a:off x="4119563" y="5059137"/>
          <a:ext cx="581025" cy="400050"/>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78584</xdr:colOff>
      <xdr:row>40</xdr:row>
      <xdr:rowOff>90089</xdr:rowOff>
    </xdr:from>
    <xdr:to>
      <xdr:col>2</xdr:col>
      <xdr:colOff>413874</xdr:colOff>
      <xdr:row>42</xdr:row>
      <xdr:rowOff>82941</xdr:rowOff>
    </xdr:to>
    <xdr:sp macro="" textlink="">
      <xdr:nvSpPr>
        <xdr:cNvPr id="2" name="大かっこ 1"/>
        <xdr:cNvSpPr/>
      </xdr:nvSpPr>
      <xdr:spPr>
        <a:xfrm>
          <a:off x="573884" y="7129064"/>
          <a:ext cx="830590" cy="335752"/>
        </a:xfrm>
        <a:prstGeom prst="bracketPair">
          <a:avLst>
            <a:gd name="adj" fmla="val 11503"/>
          </a:avLst>
        </a:prstGeom>
        <a:ln w="635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ja-JP" altLang="en-US"/>
        </a:p>
      </xdr:txBody>
    </xdr:sp>
    <xdr:clientData/>
  </xdr:twoCellAnchor>
  <xdr:twoCellAnchor>
    <xdr:from>
      <xdr:col>5</xdr:col>
      <xdr:colOff>457200</xdr:colOff>
      <xdr:row>21</xdr:row>
      <xdr:rowOff>152400</xdr:rowOff>
    </xdr:from>
    <xdr:to>
      <xdr:col>7</xdr:col>
      <xdr:colOff>47625</xdr:colOff>
      <xdr:row>24</xdr:row>
      <xdr:rowOff>38100</xdr:rowOff>
    </xdr:to>
    <xdr:sp macro="" textlink="">
      <xdr:nvSpPr>
        <xdr:cNvPr id="3" name="下矢印 2"/>
        <xdr:cNvSpPr/>
      </xdr:nvSpPr>
      <xdr:spPr>
        <a:xfrm>
          <a:off x="2971800" y="3933825"/>
          <a:ext cx="581025" cy="400050"/>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5</xdr:col>
      <xdr:colOff>447675</xdr:colOff>
      <xdr:row>16</xdr:row>
      <xdr:rowOff>152400</xdr:rowOff>
    </xdr:from>
    <xdr:to>
      <xdr:col>7</xdr:col>
      <xdr:colOff>38100</xdr:colOff>
      <xdr:row>19</xdr:row>
      <xdr:rowOff>38100</xdr:rowOff>
    </xdr:to>
    <xdr:sp macro="" textlink="">
      <xdr:nvSpPr>
        <xdr:cNvPr id="2" name="下矢印 1"/>
        <xdr:cNvSpPr/>
      </xdr:nvSpPr>
      <xdr:spPr>
        <a:xfrm>
          <a:off x="2924175" y="3248025"/>
          <a:ext cx="581025" cy="400050"/>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3">
    <tabColor rgb="FFFFFF00"/>
    <pageSetUpPr fitToPage="1"/>
  </sheetPr>
  <dimension ref="A1:N31"/>
  <sheetViews>
    <sheetView showGridLines="0" view="pageBreakPreview" zoomScale="85" zoomScaleNormal="85" zoomScaleSheetLayoutView="85" workbookViewId="0">
      <selection activeCell="I25" sqref="I25"/>
    </sheetView>
  </sheetViews>
  <sheetFormatPr defaultRowHeight="21" customHeight="1"/>
  <cols>
    <col min="9" max="9" width="11.5" customWidth="1"/>
  </cols>
  <sheetData>
    <row r="1" spans="1:14" ht="27.75" customHeight="1">
      <c r="A1" s="287" t="s">
        <v>290</v>
      </c>
      <c r="B1" s="287"/>
      <c r="C1" s="287"/>
      <c r="D1" s="287"/>
      <c r="E1" s="287"/>
      <c r="F1" s="287"/>
      <c r="G1" s="287"/>
      <c r="H1" s="287"/>
      <c r="I1" s="287"/>
      <c r="J1" s="287"/>
      <c r="K1" s="287"/>
      <c r="L1" s="287"/>
      <c r="M1" s="287"/>
      <c r="N1" s="287"/>
    </row>
    <row r="2" spans="1:14" ht="21" customHeight="1">
      <c r="A2" s="69"/>
    </row>
    <row r="3" spans="1:14" ht="21" customHeight="1">
      <c r="A3" s="70" t="s">
        <v>153</v>
      </c>
    </row>
    <row r="4" spans="1:14" ht="21" customHeight="1">
      <c r="A4" s="70" t="s">
        <v>152</v>
      </c>
      <c r="B4" s="68"/>
      <c r="C4" s="68"/>
      <c r="D4" s="68"/>
      <c r="E4" s="68"/>
      <c r="F4" s="68"/>
      <c r="G4" s="68"/>
      <c r="H4" s="68"/>
      <c r="I4" s="68"/>
    </row>
    <row r="5" spans="1:14" ht="21" customHeight="1">
      <c r="A5" s="70" t="s">
        <v>220</v>
      </c>
      <c r="B5" s="68"/>
      <c r="C5" s="68"/>
      <c r="D5" s="68"/>
      <c r="E5" s="68"/>
      <c r="F5" s="68"/>
      <c r="G5" s="68"/>
      <c r="H5" s="68"/>
      <c r="I5" s="68"/>
    </row>
    <row r="6" spans="1:14" ht="21" customHeight="1">
      <c r="A6" s="67" t="s">
        <v>408</v>
      </c>
      <c r="B6" s="68"/>
      <c r="C6" s="68"/>
      <c r="D6" s="68"/>
      <c r="E6" s="68"/>
      <c r="F6" s="68"/>
      <c r="G6" s="68"/>
      <c r="H6" s="68"/>
      <c r="I6" s="68"/>
    </row>
    <row r="7" spans="1:14" ht="21" customHeight="1">
      <c r="A7" s="70" t="s">
        <v>154</v>
      </c>
      <c r="B7" s="68"/>
      <c r="C7" s="68"/>
      <c r="D7" s="68"/>
      <c r="E7" s="68"/>
      <c r="F7" s="68"/>
      <c r="G7" s="68"/>
      <c r="H7" s="68"/>
      <c r="I7" s="68"/>
    </row>
    <row r="8" spans="1:14" ht="21" customHeight="1">
      <c r="B8" s="66"/>
      <c r="C8" s="66"/>
      <c r="D8" s="66"/>
      <c r="E8" s="66"/>
      <c r="F8" s="66"/>
      <c r="G8" s="66"/>
      <c r="H8" s="66"/>
      <c r="I8" s="66"/>
    </row>
    <row r="9" spans="1:14" ht="21" customHeight="1">
      <c r="A9" s="66"/>
      <c r="B9" s="66"/>
      <c r="C9" s="66"/>
      <c r="D9" s="66"/>
      <c r="E9" s="66"/>
      <c r="F9" s="66"/>
      <c r="G9" s="66"/>
      <c r="H9" s="66"/>
      <c r="I9" s="66"/>
    </row>
    <row r="10" spans="1:14" ht="21" customHeight="1">
      <c r="A10" s="66"/>
      <c r="B10" s="66"/>
      <c r="C10" s="66"/>
      <c r="D10" s="66"/>
      <c r="E10" s="66"/>
      <c r="F10" s="66"/>
      <c r="G10" s="66"/>
      <c r="H10" s="66"/>
      <c r="I10" s="66"/>
    </row>
    <row r="11" spans="1:14" ht="21" customHeight="1">
      <c r="A11" s="66"/>
      <c r="B11" s="66"/>
      <c r="C11" s="66"/>
      <c r="D11" s="66"/>
      <c r="E11" s="66"/>
      <c r="F11" s="66"/>
      <c r="G11" s="66"/>
      <c r="H11" s="66"/>
      <c r="I11" s="66"/>
    </row>
    <row r="12" spans="1:14" ht="21" customHeight="1">
      <c r="A12" s="66"/>
      <c r="B12" s="66"/>
      <c r="C12" s="66"/>
      <c r="D12" s="66"/>
      <c r="E12" s="66"/>
      <c r="F12" s="66"/>
      <c r="G12" s="66"/>
      <c r="H12" s="66"/>
      <c r="I12" s="66"/>
    </row>
    <row r="13" spans="1:14" ht="21" customHeight="1">
      <c r="A13" s="66"/>
      <c r="B13" s="66"/>
      <c r="C13" s="66"/>
      <c r="D13" s="66"/>
      <c r="E13" s="66"/>
      <c r="F13" s="66"/>
      <c r="G13" s="66"/>
      <c r="H13" s="66"/>
      <c r="I13" s="66"/>
    </row>
    <row r="14" spans="1:14" ht="21" customHeight="1">
      <c r="A14" s="66"/>
      <c r="B14" s="66"/>
      <c r="C14" s="66"/>
      <c r="D14" s="66"/>
      <c r="E14" s="66"/>
      <c r="F14" s="66"/>
      <c r="G14" s="66"/>
      <c r="H14" s="66"/>
      <c r="I14" s="66"/>
    </row>
    <row r="15" spans="1:14" ht="21" customHeight="1">
      <c r="A15" s="66"/>
      <c r="B15" s="66"/>
      <c r="C15" s="66"/>
      <c r="D15" s="66"/>
      <c r="E15" s="66"/>
      <c r="F15" s="66"/>
      <c r="G15" s="66"/>
      <c r="H15" s="66"/>
      <c r="I15" s="66"/>
    </row>
    <row r="16" spans="1:14" ht="21" customHeight="1">
      <c r="A16" s="66"/>
      <c r="B16" s="66"/>
      <c r="C16" s="66"/>
      <c r="D16" s="66"/>
      <c r="E16" s="66"/>
      <c r="F16" s="66"/>
      <c r="G16" s="66"/>
      <c r="H16" s="66"/>
      <c r="I16" s="66"/>
    </row>
    <row r="17" spans="1:14" ht="21" customHeight="1">
      <c r="A17" s="66"/>
      <c r="B17" s="66"/>
      <c r="C17" s="66"/>
      <c r="D17" s="66"/>
      <c r="E17" s="66"/>
      <c r="F17" s="66"/>
      <c r="G17" s="66"/>
      <c r="H17" s="66"/>
      <c r="I17" s="66"/>
    </row>
    <row r="18" spans="1:14" ht="21" customHeight="1">
      <c r="A18" s="66"/>
      <c r="B18" s="66"/>
      <c r="C18" s="66"/>
      <c r="D18" s="66"/>
      <c r="E18" s="66"/>
      <c r="F18" s="66"/>
      <c r="G18" s="66"/>
      <c r="H18" s="66"/>
      <c r="I18" s="66"/>
    </row>
    <row r="19" spans="1:14" ht="21" customHeight="1">
      <c r="A19" s="66"/>
      <c r="B19" s="66"/>
      <c r="C19" s="66"/>
      <c r="D19" s="66"/>
      <c r="E19" s="66"/>
      <c r="F19" s="66"/>
      <c r="G19" s="66"/>
      <c r="H19" s="66"/>
      <c r="I19" s="66"/>
    </row>
    <row r="20" spans="1:14" ht="21" customHeight="1">
      <c r="A20" s="66"/>
      <c r="B20" s="66"/>
      <c r="C20" s="66"/>
      <c r="D20" s="66"/>
      <c r="E20" s="66"/>
      <c r="F20" s="66"/>
      <c r="G20" s="66"/>
      <c r="H20" s="66"/>
      <c r="I20" s="66"/>
    </row>
    <row r="21" spans="1:14" ht="21" customHeight="1">
      <c r="A21" s="66"/>
      <c r="B21" s="66"/>
      <c r="C21" s="66"/>
      <c r="D21" s="66"/>
      <c r="E21" s="66"/>
      <c r="F21" s="66"/>
      <c r="G21" s="66"/>
      <c r="H21" s="66"/>
      <c r="I21" s="66"/>
    </row>
    <row r="22" spans="1:14" ht="21" customHeight="1">
      <c r="A22" s="66"/>
      <c r="B22" s="66"/>
      <c r="C22" s="66"/>
      <c r="D22" s="66"/>
      <c r="E22" s="66"/>
      <c r="F22" s="66"/>
      <c r="G22" s="66"/>
      <c r="H22" s="66"/>
      <c r="I22" s="66"/>
    </row>
    <row r="23" spans="1:14" ht="21" customHeight="1">
      <c r="A23" s="66"/>
      <c r="B23" s="66"/>
      <c r="C23" s="66"/>
      <c r="D23" s="66"/>
      <c r="E23" s="66"/>
      <c r="F23" s="66"/>
      <c r="G23" s="66"/>
      <c r="H23" s="66"/>
      <c r="I23" s="66"/>
    </row>
    <row r="24" spans="1:14" ht="21" customHeight="1">
      <c r="A24" s="66"/>
      <c r="B24" s="66"/>
      <c r="C24" s="66"/>
      <c r="D24" s="66"/>
      <c r="E24" s="66"/>
      <c r="F24" s="66"/>
      <c r="G24" s="66"/>
      <c r="H24" s="66"/>
      <c r="I24" s="66"/>
    </row>
    <row r="25" spans="1:14" ht="21" customHeight="1">
      <c r="A25" s="68"/>
      <c r="B25" s="68"/>
      <c r="C25" s="68"/>
      <c r="D25" s="68"/>
      <c r="E25" s="68"/>
      <c r="F25" s="68"/>
      <c r="G25" s="68"/>
      <c r="H25" s="68"/>
      <c r="I25" s="68"/>
      <c r="L25" s="65"/>
      <c r="M25" s="65"/>
      <c r="N25" s="65"/>
    </row>
    <row r="26" spans="1:14" ht="21" customHeight="1">
      <c r="A26" s="68"/>
      <c r="B26" s="68"/>
      <c r="C26" s="68"/>
      <c r="D26" s="68"/>
      <c r="E26" s="68"/>
      <c r="F26" s="68"/>
      <c r="G26" s="68"/>
      <c r="H26" s="68"/>
      <c r="I26" s="68"/>
    </row>
    <row r="27" spans="1:14" ht="21" customHeight="1">
      <c r="A27" s="68"/>
      <c r="B27" s="68"/>
      <c r="C27" s="68"/>
      <c r="D27" s="68"/>
      <c r="E27" s="68"/>
      <c r="F27" s="68"/>
      <c r="G27" s="68"/>
      <c r="H27" s="68"/>
      <c r="I27" s="68"/>
    </row>
    <row r="28" spans="1:14" ht="21" customHeight="1">
      <c r="A28" s="68"/>
      <c r="B28" s="68"/>
      <c r="C28" s="68"/>
      <c r="D28" s="68"/>
      <c r="E28" s="68"/>
      <c r="F28" s="68"/>
      <c r="G28" s="68"/>
      <c r="H28" s="68"/>
      <c r="I28" s="68"/>
    </row>
    <row r="29" spans="1:14" ht="21" customHeight="1">
      <c r="A29" s="68"/>
      <c r="B29" s="68"/>
      <c r="C29" s="68"/>
      <c r="D29" s="68"/>
      <c r="E29" s="68"/>
      <c r="F29" s="68"/>
      <c r="G29" s="68"/>
      <c r="H29" s="68"/>
      <c r="I29" s="68"/>
    </row>
    <row r="31" spans="1:14" ht="21" customHeight="1">
      <c r="B31" s="1"/>
    </row>
  </sheetData>
  <sheetProtection sheet="1" formatCells="0" selectLockedCells="1"/>
  <mergeCells count="1">
    <mergeCell ref="A1:N1"/>
  </mergeCells>
  <phoneticPr fontId="124"/>
  <printOptions horizontalCentered="1" verticalCentered="1"/>
  <pageMargins left="0.78740157480314965" right="0.78740157480314965" top="0.39370078740157483" bottom="0.19685039370078741" header="0.31496062992125984" footer="0.31496062992125984"/>
  <pageSetup paperSize="9" orientation="landscape" horizontalDpi="300" verticalDpi="3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tabColor rgb="FFFFFF00"/>
    <pageSetUpPr fitToPage="1"/>
  </sheetPr>
  <dimension ref="A1:AL63"/>
  <sheetViews>
    <sheetView showGridLines="0" view="pageBreakPreview" zoomScaleNormal="100" zoomScaleSheetLayoutView="100" workbookViewId="0">
      <selection activeCell="D15" sqref="D15:E17"/>
    </sheetView>
  </sheetViews>
  <sheetFormatPr defaultColWidth="6.5" defaultRowHeight="13.5"/>
  <cols>
    <col min="1" max="2" width="6.5" style="11"/>
    <col min="3" max="3" width="7" style="11" customWidth="1"/>
    <col min="4" max="13" width="6.5" style="11"/>
    <col min="14" max="14" width="2.5" style="11" customWidth="1"/>
    <col min="15" max="16384" width="6.5" style="11"/>
  </cols>
  <sheetData>
    <row r="1" spans="1:14" ht="24">
      <c r="A1" s="9"/>
      <c r="B1" s="9"/>
      <c r="C1" s="9"/>
      <c r="D1" s="9"/>
      <c r="E1" s="9"/>
      <c r="F1" s="9"/>
      <c r="G1" s="9"/>
      <c r="H1" s="9"/>
      <c r="I1" s="9"/>
      <c r="J1" s="120"/>
      <c r="K1" s="692" t="s">
        <v>431</v>
      </c>
      <c r="L1" s="692"/>
      <c r="M1" s="692"/>
      <c r="N1" s="9"/>
    </row>
    <row r="2" spans="1:14" ht="13.5" customHeight="1">
      <c r="A2" s="9"/>
      <c r="B2" s="9"/>
      <c r="C2" s="9"/>
      <c r="D2" s="9"/>
      <c r="E2" s="9"/>
      <c r="F2" s="9"/>
      <c r="G2" s="9"/>
      <c r="H2" s="9"/>
      <c r="I2" s="9"/>
      <c r="J2" s="9"/>
      <c r="K2" s="579" t="s">
        <v>366</v>
      </c>
      <c r="L2" s="579"/>
      <c r="M2" s="579"/>
      <c r="N2" s="9"/>
    </row>
    <row r="3" spans="1:14" ht="13.5" customHeight="1">
      <c r="A3" s="9"/>
      <c r="B3" s="9"/>
      <c r="C3" s="9"/>
      <c r="D3" s="9"/>
      <c r="E3" s="9"/>
      <c r="F3" s="9"/>
      <c r="G3" s="9"/>
      <c r="H3" s="9"/>
      <c r="I3" s="9"/>
      <c r="J3" s="9"/>
      <c r="K3" s="579"/>
      <c r="L3" s="579"/>
      <c r="M3" s="579"/>
      <c r="N3" s="9"/>
    </row>
    <row r="4" spans="1:14">
      <c r="A4" s="9"/>
      <c r="B4" s="9"/>
      <c r="C4" s="9"/>
      <c r="D4" s="9"/>
      <c r="E4" s="9"/>
      <c r="F4" s="9"/>
      <c r="G4" s="9"/>
      <c r="H4" s="9"/>
      <c r="I4" s="9"/>
      <c r="J4" s="9"/>
      <c r="K4" s="579"/>
      <c r="L4" s="579"/>
      <c r="M4" s="579"/>
      <c r="N4" s="9"/>
    </row>
    <row r="5" spans="1:14">
      <c r="A5" s="9"/>
      <c r="B5" s="9"/>
      <c r="C5" s="9"/>
      <c r="D5" s="9"/>
      <c r="E5" s="9"/>
      <c r="F5" s="9"/>
      <c r="G5" s="9"/>
      <c r="H5" s="9"/>
      <c r="I5" s="9"/>
      <c r="J5" s="9"/>
      <c r="K5" s="9"/>
      <c r="L5" s="9"/>
      <c r="M5" s="9"/>
      <c r="N5" s="9"/>
    </row>
    <row r="6" spans="1:14">
      <c r="A6" s="9"/>
      <c r="B6" s="9"/>
      <c r="C6" s="9"/>
      <c r="D6" s="9"/>
      <c r="E6" s="9"/>
      <c r="F6" s="9"/>
      <c r="G6" s="9"/>
      <c r="H6" s="9"/>
      <c r="I6" s="9"/>
      <c r="J6" s="9"/>
      <c r="K6" s="9"/>
      <c r="L6" s="9"/>
      <c r="M6" s="9"/>
      <c r="N6" s="9"/>
    </row>
    <row r="7" spans="1:14" ht="17.25">
      <c r="A7" s="423" t="s">
        <v>181</v>
      </c>
      <c r="B7" s="423"/>
      <c r="C7" s="423"/>
      <c r="D7" s="423"/>
      <c r="E7" s="423"/>
      <c r="F7" s="423"/>
      <c r="G7" s="423"/>
      <c r="H7" s="423"/>
      <c r="I7" s="423"/>
      <c r="J7" s="423"/>
      <c r="K7" s="423"/>
      <c r="L7" s="423"/>
      <c r="M7" s="423"/>
      <c r="N7" s="9"/>
    </row>
    <row r="8" spans="1:14">
      <c r="A8" s="174"/>
      <c r="B8" s="174"/>
      <c r="C8" s="174"/>
      <c r="D8" s="174"/>
      <c r="E8" s="174"/>
      <c r="F8" s="174"/>
      <c r="G8" s="174"/>
      <c r="H8" s="174"/>
      <c r="I8" s="174"/>
      <c r="J8" s="174"/>
      <c r="K8" s="174"/>
      <c r="L8" s="174"/>
      <c r="M8" s="174"/>
      <c r="N8" s="9"/>
    </row>
    <row r="9" spans="1:14">
      <c r="A9" s="9"/>
      <c r="B9" s="9"/>
      <c r="C9" s="9"/>
      <c r="D9" s="9"/>
      <c r="E9" s="9"/>
      <c r="F9" s="9"/>
      <c r="G9" s="9"/>
      <c r="H9" s="9"/>
      <c r="I9" s="9"/>
      <c r="J9" s="9"/>
      <c r="K9" s="9"/>
      <c r="L9" s="9"/>
      <c r="M9" s="9"/>
      <c r="N9" s="9"/>
    </row>
    <row r="10" spans="1:14" ht="13.5" customHeight="1">
      <c r="A10" s="9"/>
      <c r="B10" s="445" t="s">
        <v>159</v>
      </c>
      <c r="C10" s="445"/>
      <c r="D10" s="800"/>
      <c r="E10" s="800"/>
      <c r="F10" s="800"/>
      <c r="G10" s="75"/>
      <c r="H10" s="686" t="s">
        <v>144</v>
      </c>
      <c r="I10" s="687"/>
      <c r="J10" s="800"/>
      <c r="K10" s="800"/>
      <c r="L10" s="800"/>
      <c r="M10" s="9"/>
      <c r="N10" s="9"/>
    </row>
    <row r="11" spans="1:14" ht="13.5" customHeight="1">
      <c r="A11" s="9"/>
      <c r="B11" s="445"/>
      <c r="C11" s="445"/>
      <c r="D11" s="800"/>
      <c r="E11" s="800"/>
      <c r="F11" s="800"/>
      <c r="G11" s="75"/>
      <c r="H11" s="688"/>
      <c r="I11" s="689"/>
      <c r="J11" s="800"/>
      <c r="K11" s="800"/>
      <c r="L11" s="800"/>
      <c r="M11" s="9"/>
      <c r="N11" s="9"/>
    </row>
    <row r="12" spans="1:14" ht="13.5" customHeight="1">
      <c r="A12" s="9"/>
      <c r="B12" s="445"/>
      <c r="C12" s="445"/>
      <c r="D12" s="800"/>
      <c r="E12" s="800"/>
      <c r="F12" s="800"/>
      <c r="G12" s="75"/>
      <c r="H12" s="690"/>
      <c r="I12" s="691"/>
      <c r="J12" s="800"/>
      <c r="K12" s="800"/>
      <c r="L12" s="800"/>
      <c r="M12" s="9"/>
      <c r="N12" s="9"/>
    </row>
    <row r="13" spans="1:14" ht="13.5" customHeight="1">
      <c r="A13" s="46"/>
      <c r="B13" s="60"/>
      <c r="C13" s="60"/>
      <c r="D13" s="54"/>
      <c r="E13" s="54"/>
      <c r="F13" s="54"/>
      <c r="G13" s="54"/>
      <c r="H13" s="54"/>
      <c r="I13" s="54"/>
      <c r="J13" s="54"/>
      <c r="K13" s="76" t="s">
        <v>160</v>
      </c>
      <c r="L13" s="54"/>
      <c r="M13" s="46"/>
      <c r="N13" s="9"/>
    </row>
    <row r="14" spans="1:14" ht="13.5" customHeight="1">
      <c r="A14" s="46"/>
      <c r="B14" s="60"/>
      <c r="C14" s="60"/>
      <c r="D14" s="54"/>
      <c r="E14" s="54"/>
      <c r="F14" s="54"/>
      <c r="G14" s="54"/>
      <c r="H14" s="54"/>
      <c r="I14" s="54"/>
      <c r="J14" s="54"/>
      <c r="K14" s="54"/>
      <c r="L14" s="54"/>
      <c r="M14" s="46"/>
      <c r="N14" s="9"/>
    </row>
    <row r="15" spans="1:14" ht="13.5" customHeight="1">
      <c r="A15" s="9"/>
      <c r="B15" s="801" t="s">
        <v>89</v>
      </c>
      <c r="C15" s="801"/>
      <c r="D15" s="802"/>
      <c r="E15" s="802"/>
      <c r="F15" s="803" t="s">
        <v>81</v>
      </c>
      <c r="G15" s="804"/>
      <c r="H15" s="804"/>
      <c r="I15" s="804"/>
      <c r="J15" s="804"/>
      <c r="K15" s="804"/>
      <c r="L15" s="804"/>
      <c r="M15" s="10" t="s">
        <v>85</v>
      </c>
      <c r="N15" s="9"/>
    </row>
    <row r="16" spans="1:14" ht="13.5" customHeight="1">
      <c r="A16" s="9"/>
      <c r="B16" s="801"/>
      <c r="C16" s="801"/>
      <c r="D16" s="802"/>
      <c r="E16" s="802"/>
      <c r="F16" s="803"/>
      <c r="G16" s="804"/>
      <c r="H16" s="804"/>
      <c r="I16" s="804"/>
      <c r="J16" s="804"/>
      <c r="K16" s="804"/>
      <c r="L16" s="804"/>
      <c r="M16" s="10"/>
      <c r="N16" s="9"/>
    </row>
    <row r="17" spans="1:38">
      <c r="A17" s="9"/>
      <c r="B17" s="801"/>
      <c r="C17" s="801"/>
      <c r="D17" s="802"/>
      <c r="E17" s="802"/>
      <c r="F17" s="804"/>
      <c r="G17" s="804"/>
      <c r="H17" s="804"/>
      <c r="I17" s="804"/>
      <c r="J17" s="804"/>
      <c r="K17" s="804"/>
      <c r="L17" s="804"/>
      <c r="M17" s="10"/>
      <c r="N17" s="9"/>
    </row>
    <row r="18" spans="1:38">
      <c r="A18" s="9"/>
      <c r="B18" s="801"/>
      <c r="C18" s="801"/>
      <c r="D18" s="802"/>
      <c r="E18" s="802"/>
      <c r="F18" s="803" t="s">
        <v>82</v>
      </c>
      <c r="G18" s="804"/>
      <c r="H18" s="804"/>
      <c r="I18" s="804"/>
      <c r="J18" s="804"/>
      <c r="K18" s="804"/>
      <c r="L18" s="804"/>
      <c r="M18" s="10" t="s">
        <v>85</v>
      </c>
      <c r="N18" s="9"/>
    </row>
    <row r="19" spans="1:38">
      <c r="A19" s="9"/>
      <c r="B19" s="801"/>
      <c r="C19" s="801"/>
      <c r="D19" s="802"/>
      <c r="E19" s="802"/>
      <c r="F19" s="803"/>
      <c r="G19" s="804"/>
      <c r="H19" s="804"/>
      <c r="I19" s="804"/>
      <c r="J19" s="804"/>
      <c r="K19" s="804"/>
      <c r="L19" s="804"/>
      <c r="M19" s="10"/>
      <c r="N19" s="9"/>
    </row>
    <row r="20" spans="1:38">
      <c r="A20" s="9"/>
      <c r="B20" s="801"/>
      <c r="C20" s="801"/>
      <c r="D20" s="802"/>
      <c r="E20" s="802"/>
      <c r="F20" s="804"/>
      <c r="G20" s="804"/>
      <c r="H20" s="804"/>
      <c r="I20" s="804"/>
      <c r="J20" s="804"/>
      <c r="K20" s="804"/>
      <c r="L20" s="804"/>
      <c r="M20" s="9"/>
      <c r="N20" s="9"/>
      <c r="AL20" s="9"/>
    </row>
    <row r="21" spans="1:38">
      <c r="A21" s="9"/>
      <c r="B21" s="13"/>
      <c r="C21" s="13"/>
      <c r="D21" s="31" t="str">
        <f>IF(COUNTBLANK(D15:E20)=12,"　↑　該当する方に○",IF(COUNTBLANK(D15:E20)=10,"　↑　どちらか一方に○",""))</f>
        <v>　↑　該当する方に○</v>
      </c>
      <c r="E21" s="32"/>
      <c r="F21" s="13"/>
      <c r="G21" s="13"/>
      <c r="H21" s="13"/>
      <c r="I21" s="13"/>
      <c r="J21" s="13"/>
      <c r="K21" s="13"/>
      <c r="L21" s="13"/>
      <c r="M21" s="9"/>
      <c r="N21" s="9"/>
    </row>
    <row r="22" spans="1:38">
      <c r="A22" s="9"/>
      <c r="B22" s="13"/>
      <c r="C22" s="13"/>
      <c r="D22" s="13"/>
      <c r="E22" s="13"/>
      <c r="F22" s="13"/>
      <c r="G22" s="13"/>
      <c r="H22" s="13"/>
      <c r="I22" s="13"/>
      <c r="J22" s="13"/>
      <c r="K22" s="13"/>
      <c r="L22" s="13"/>
      <c r="M22" s="9"/>
      <c r="N22" s="9"/>
    </row>
    <row r="23" spans="1:38">
      <c r="A23" s="9"/>
      <c r="B23" s="13"/>
      <c r="C23" s="13"/>
      <c r="D23" s="13"/>
      <c r="E23" s="13"/>
      <c r="F23" s="13"/>
      <c r="G23" s="13"/>
      <c r="H23" s="13"/>
      <c r="I23" s="13"/>
      <c r="J23" s="13"/>
      <c r="K23" s="13"/>
      <c r="L23" s="13"/>
      <c r="M23" s="9"/>
      <c r="N23" s="9"/>
    </row>
    <row r="24" spans="1:38">
      <c r="A24" s="9"/>
      <c r="B24" s="13"/>
      <c r="C24" s="13"/>
      <c r="D24" s="13"/>
      <c r="E24" s="13"/>
      <c r="F24" s="13"/>
      <c r="G24" s="13"/>
      <c r="H24" s="13"/>
      <c r="I24" s="13"/>
      <c r="J24" s="13"/>
      <c r="K24" s="13"/>
      <c r="L24" s="13"/>
      <c r="M24" s="9"/>
      <c r="N24" s="9"/>
    </row>
    <row r="25" spans="1:38">
      <c r="A25" s="9"/>
      <c r="B25" s="13"/>
      <c r="C25" s="13"/>
      <c r="D25" s="13"/>
      <c r="E25" s="13"/>
      <c r="F25" s="13"/>
      <c r="G25" s="13"/>
      <c r="H25" s="13"/>
      <c r="I25" s="13"/>
      <c r="J25" s="13"/>
      <c r="K25" s="13"/>
      <c r="L25" s="13"/>
      <c r="M25" s="9"/>
      <c r="N25" s="9"/>
    </row>
    <row r="26" spans="1:38">
      <c r="A26" s="9"/>
      <c r="B26" s="13" t="s">
        <v>23</v>
      </c>
      <c r="C26" s="13"/>
      <c r="D26" s="13"/>
      <c r="E26" s="13"/>
      <c r="F26" s="13"/>
      <c r="G26" s="13"/>
      <c r="H26" s="13"/>
      <c r="I26" s="13"/>
      <c r="J26" s="13"/>
      <c r="K26" s="13"/>
      <c r="L26" s="13"/>
      <c r="M26" s="9"/>
      <c r="N26" s="9"/>
    </row>
    <row r="27" spans="1:38">
      <c r="A27" s="9"/>
      <c r="B27" s="805" t="s">
        <v>260</v>
      </c>
      <c r="C27" s="806"/>
      <c r="D27" s="582"/>
      <c r="E27" s="583"/>
      <c r="F27" s="583"/>
      <c r="G27" s="583"/>
      <c r="H27" s="583"/>
      <c r="I27" s="583"/>
      <c r="J27" s="583"/>
      <c r="K27" s="583"/>
      <c r="L27" s="584"/>
      <c r="M27" s="9"/>
      <c r="N27" s="9"/>
    </row>
    <row r="28" spans="1:38">
      <c r="A28" s="9"/>
      <c r="B28" s="806"/>
      <c r="C28" s="806"/>
      <c r="D28" s="588"/>
      <c r="E28" s="589"/>
      <c r="F28" s="589"/>
      <c r="G28" s="589"/>
      <c r="H28" s="589"/>
      <c r="I28" s="589"/>
      <c r="J28" s="589"/>
      <c r="K28" s="589"/>
      <c r="L28" s="590"/>
      <c r="M28" s="9"/>
      <c r="N28" s="9"/>
    </row>
    <row r="29" spans="1:38">
      <c r="A29" s="9"/>
      <c r="B29" s="806" t="s">
        <v>184</v>
      </c>
      <c r="C29" s="806"/>
      <c r="D29" s="582"/>
      <c r="E29" s="583"/>
      <c r="F29" s="583"/>
      <c r="G29" s="583"/>
      <c r="H29" s="583"/>
      <c r="I29" s="583"/>
      <c r="J29" s="583"/>
      <c r="K29" s="583"/>
      <c r="L29" s="584"/>
      <c r="M29" s="9"/>
      <c r="N29" s="9"/>
    </row>
    <row r="30" spans="1:38">
      <c r="A30" s="9"/>
      <c r="B30" s="806"/>
      <c r="C30" s="806"/>
      <c r="D30" s="588"/>
      <c r="E30" s="589"/>
      <c r="F30" s="589"/>
      <c r="G30" s="589"/>
      <c r="H30" s="589"/>
      <c r="I30" s="589"/>
      <c r="J30" s="589"/>
      <c r="K30" s="589"/>
      <c r="L30" s="590"/>
      <c r="M30" s="9"/>
      <c r="N30" s="9"/>
    </row>
    <row r="31" spans="1:38">
      <c r="A31" s="9"/>
      <c r="B31" s="806" t="s">
        <v>19</v>
      </c>
      <c r="C31" s="806"/>
      <c r="D31" s="101"/>
      <c r="E31" s="606" t="s">
        <v>66</v>
      </c>
      <c r="F31" s="607"/>
      <c r="G31" s="606" t="s">
        <v>67</v>
      </c>
      <c r="H31" s="607"/>
      <c r="I31" s="606" t="s">
        <v>68</v>
      </c>
      <c r="J31" s="607"/>
      <c r="K31" s="608" t="s">
        <v>126</v>
      </c>
      <c r="L31" s="609"/>
      <c r="M31" s="9"/>
      <c r="N31" s="9"/>
    </row>
    <row r="32" spans="1:38">
      <c r="A32" s="9"/>
      <c r="B32" s="806"/>
      <c r="C32" s="806"/>
      <c r="D32" s="102"/>
      <c r="E32" s="462"/>
      <c r="F32" s="465"/>
      <c r="G32" s="462"/>
      <c r="H32" s="465"/>
      <c r="I32" s="462"/>
      <c r="J32" s="465"/>
      <c r="K32" s="610"/>
      <c r="L32" s="611"/>
      <c r="M32" s="9"/>
      <c r="N32" s="9"/>
    </row>
    <row r="33" spans="1:14">
      <c r="A33" s="9"/>
      <c r="B33" s="806"/>
      <c r="C33" s="806"/>
      <c r="D33" s="102"/>
      <c r="E33" s="462" t="s">
        <v>66</v>
      </c>
      <c r="F33" s="465"/>
      <c r="G33" s="462" t="s">
        <v>67</v>
      </c>
      <c r="H33" s="465"/>
      <c r="I33" s="462" t="s">
        <v>68</v>
      </c>
      <c r="J33" s="465"/>
      <c r="K33" s="610" t="s">
        <v>127</v>
      </c>
      <c r="L33" s="611"/>
      <c r="M33" s="9"/>
      <c r="N33" s="9"/>
    </row>
    <row r="34" spans="1:14">
      <c r="A34" s="9"/>
      <c r="B34" s="806"/>
      <c r="C34" s="806"/>
      <c r="D34" s="103"/>
      <c r="E34" s="613"/>
      <c r="F34" s="614"/>
      <c r="G34" s="613"/>
      <c r="H34" s="614"/>
      <c r="I34" s="613"/>
      <c r="J34" s="614"/>
      <c r="K34" s="615"/>
      <c r="L34" s="616"/>
      <c r="M34" s="9"/>
      <c r="N34" s="9"/>
    </row>
    <row r="35" spans="1:14">
      <c r="A35" s="9"/>
      <c r="B35" s="807" t="s">
        <v>441</v>
      </c>
      <c r="C35" s="808"/>
      <c r="D35" s="605"/>
      <c r="E35" s="462" t="s">
        <v>66</v>
      </c>
      <c r="F35" s="465"/>
      <c r="G35" s="462" t="s">
        <v>67</v>
      </c>
      <c r="H35" s="465"/>
      <c r="I35" s="462" t="s">
        <v>68</v>
      </c>
      <c r="J35" s="465"/>
      <c r="K35" s="610" t="s">
        <v>69</v>
      </c>
      <c r="L35" s="611"/>
      <c r="M35" s="9"/>
      <c r="N35" s="9"/>
    </row>
    <row r="36" spans="1:14">
      <c r="A36" s="9"/>
      <c r="B36" s="808"/>
      <c r="C36" s="808"/>
      <c r="D36" s="612"/>
      <c r="E36" s="613"/>
      <c r="F36" s="614"/>
      <c r="G36" s="613"/>
      <c r="H36" s="614"/>
      <c r="I36" s="613"/>
      <c r="J36" s="614"/>
      <c r="K36" s="615"/>
      <c r="L36" s="616"/>
      <c r="M36" s="9"/>
      <c r="N36" s="9"/>
    </row>
    <row r="37" spans="1:14" ht="13.5" customHeight="1">
      <c r="A37" s="9"/>
      <c r="B37" s="835" t="s">
        <v>164</v>
      </c>
      <c r="C37" s="806"/>
      <c r="D37" s="582"/>
      <c r="E37" s="583"/>
      <c r="F37" s="583"/>
      <c r="G37" s="583"/>
      <c r="H37" s="583"/>
      <c r="I37" s="583"/>
      <c r="J37" s="583"/>
      <c r="K37" s="583"/>
      <c r="L37" s="584"/>
      <c r="M37" s="9"/>
      <c r="N37" s="9"/>
    </row>
    <row r="38" spans="1:14">
      <c r="A38" s="9"/>
      <c r="B38" s="806"/>
      <c r="C38" s="806"/>
      <c r="D38" s="588"/>
      <c r="E38" s="589"/>
      <c r="F38" s="589"/>
      <c r="G38" s="589"/>
      <c r="H38" s="589"/>
      <c r="I38" s="589"/>
      <c r="J38" s="589"/>
      <c r="K38" s="589"/>
      <c r="L38" s="590"/>
      <c r="M38" s="9"/>
      <c r="N38" s="9"/>
    </row>
    <row r="39" spans="1:14" ht="13.5" customHeight="1">
      <c r="A39" s="9"/>
      <c r="B39" s="619" t="s">
        <v>21</v>
      </c>
      <c r="C39" s="620"/>
      <c r="D39" s="809"/>
      <c r="E39" s="678"/>
      <c r="F39" s="678"/>
      <c r="G39" s="678"/>
      <c r="H39" s="678"/>
      <c r="I39" s="678"/>
      <c r="J39" s="678"/>
      <c r="K39" s="678"/>
      <c r="L39" s="679"/>
      <c r="M39" s="9"/>
      <c r="N39" s="9"/>
    </row>
    <row r="40" spans="1:14" ht="13.5" customHeight="1">
      <c r="A40" s="9"/>
      <c r="B40" s="621"/>
      <c r="C40" s="622"/>
      <c r="D40" s="680"/>
      <c r="E40" s="681"/>
      <c r="F40" s="681"/>
      <c r="G40" s="681"/>
      <c r="H40" s="681"/>
      <c r="I40" s="681"/>
      <c r="J40" s="681"/>
      <c r="K40" s="681"/>
      <c r="L40" s="682"/>
      <c r="M40" s="9"/>
      <c r="N40" s="9"/>
    </row>
    <row r="41" spans="1:14">
      <c r="A41" s="9"/>
      <c r="B41" s="632" t="s">
        <v>73</v>
      </c>
      <c r="C41" s="633"/>
      <c r="D41" s="680"/>
      <c r="E41" s="681"/>
      <c r="F41" s="681"/>
      <c r="G41" s="681"/>
      <c r="H41" s="681"/>
      <c r="I41" s="681"/>
      <c r="J41" s="681"/>
      <c r="K41" s="681"/>
      <c r="L41" s="682"/>
      <c r="M41" s="9"/>
      <c r="N41" s="9"/>
    </row>
    <row r="42" spans="1:14">
      <c r="A42" s="9"/>
      <c r="B42" s="634"/>
      <c r="C42" s="633"/>
      <c r="D42" s="680"/>
      <c r="E42" s="681"/>
      <c r="F42" s="681"/>
      <c r="G42" s="681"/>
      <c r="H42" s="681"/>
      <c r="I42" s="681"/>
      <c r="J42" s="681"/>
      <c r="K42" s="681"/>
      <c r="L42" s="682"/>
      <c r="M42" s="9"/>
      <c r="N42" s="9"/>
    </row>
    <row r="43" spans="1:14">
      <c r="A43" s="9"/>
      <c r="B43" s="635"/>
      <c r="C43" s="636"/>
      <c r="D43" s="683"/>
      <c r="E43" s="684"/>
      <c r="F43" s="684"/>
      <c r="G43" s="684"/>
      <c r="H43" s="684"/>
      <c r="I43" s="684"/>
      <c r="J43" s="684"/>
      <c r="K43" s="684"/>
      <c r="L43" s="685"/>
      <c r="M43" s="9"/>
      <c r="N43" s="9"/>
    </row>
    <row r="44" spans="1:14" ht="13.5" customHeight="1">
      <c r="A44" s="9"/>
      <c r="B44" s="806" t="s">
        <v>187</v>
      </c>
      <c r="C44" s="806"/>
      <c r="D44" s="816"/>
      <c r="E44" s="818" t="s">
        <v>188</v>
      </c>
      <c r="F44" s="818"/>
      <c r="G44" s="818"/>
      <c r="H44" s="819" t="s">
        <v>334</v>
      </c>
      <c r="I44" s="820"/>
      <c r="J44" s="820"/>
      <c r="K44" s="820"/>
      <c r="L44" s="821"/>
      <c r="M44" s="9"/>
      <c r="N44" s="9"/>
    </row>
    <row r="45" spans="1:14" ht="13.5" customHeight="1">
      <c r="A45" s="9"/>
      <c r="B45" s="806"/>
      <c r="C45" s="806"/>
      <c r="D45" s="817"/>
      <c r="E45" s="818"/>
      <c r="F45" s="818"/>
      <c r="G45" s="818"/>
      <c r="H45" s="822"/>
      <c r="I45" s="823"/>
      <c r="J45" s="823"/>
      <c r="K45" s="823"/>
      <c r="L45" s="824"/>
      <c r="M45" s="9"/>
      <c r="N45" s="9"/>
    </row>
    <row r="46" spans="1:14" ht="13.5" customHeight="1">
      <c r="A46" s="9"/>
      <c r="B46" s="806"/>
      <c r="C46" s="806"/>
      <c r="D46" s="816"/>
      <c r="E46" s="810" t="s">
        <v>190</v>
      </c>
      <c r="F46" s="811"/>
      <c r="G46" s="812"/>
      <c r="H46" s="822"/>
      <c r="I46" s="823"/>
      <c r="J46" s="823"/>
      <c r="K46" s="823"/>
      <c r="L46" s="824"/>
      <c r="M46" s="9"/>
      <c r="N46" s="9"/>
    </row>
    <row r="47" spans="1:14" ht="13.5" customHeight="1">
      <c r="A47" s="9"/>
      <c r="B47" s="806"/>
      <c r="C47" s="806"/>
      <c r="D47" s="817"/>
      <c r="E47" s="813"/>
      <c r="F47" s="814"/>
      <c r="G47" s="815"/>
      <c r="H47" s="822"/>
      <c r="I47" s="823"/>
      <c r="J47" s="823"/>
      <c r="K47" s="823"/>
      <c r="L47" s="824"/>
      <c r="M47" s="9"/>
      <c r="N47" s="9"/>
    </row>
    <row r="48" spans="1:14" ht="13.5" customHeight="1">
      <c r="A48" s="9"/>
      <c r="B48" s="806"/>
      <c r="C48" s="806"/>
      <c r="D48" s="816"/>
      <c r="E48" s="810" t="s">
        <v>189</v>
      </c>
      <c r="F48" s="811"/>
      <c r="G48" s="812"/>
      <c r="H48" s="822"/>
      <c r="I48" s="823"/>
      <c r="J48" s="823"/>
      <c r="K48" s="823"/>
      <c r="L48" s="824"/>
      <c r="M48" s="9"/>
      <c r="N48" s="9"/>
    </row>
    <row r="49" spans="1:27" ht="13.5" customHeight="1">
      <c r="A49" s="9"/>
      <c r="B49" s="806"/>
      <c r="C49" s="806"/>
      <c r="D49" s="817"/>
      <c r="E49" s="813"/>
      <c r="F49" s="814"/>
      <c r="G49" s="815"/>
      <c r="H49" s="825"/>
      <c r="I49" s="826"/>
      <c r="J49" s="826"/>
      <c r="K49" s="826"/>
      <c r="L49" s="827"/>
      <c r="M49" s="9"/>
      <c r="N49" s="9"/>
    </row>
    <row r="50" spans="1:27">
      <c r="A50" s="9"/>
      <c r="B50" s="829" t="s">
        <v>263</v>
      </c>
      <c r="C50" s="830"/>
      <c r="D50" s="101"/>
      <c r="E50" s="606" t="s">
        <v>66</v>
      </c>
      <c r="F50" s="607"/>
      <c r="G50" s="606" t="s">
        <v>67</v>
      </c>
      <c r="H50" s="607"/>
      <c r="I50" s="606" t="s">
        <v>68</v>
      </c>
      <c r="J50" s="607"/>
      <c r="K50" s="608" t="s">
        <v>126</v>
      </c>
      <c r="L50" s="609"/>
      <c r="M50" s="9"/>
      <c r="N50" s="9"/>
    </row>
    <row r="51" spans="1:27">
      <c r="A51" s="9"/>
      <c r="B51" s="831"/>
      <c r="C51" s="832"/>
      <c r="D51" s="102"/>
      <c r="E51" s="462"/>
      <c r="F51" s="465"/>
      <c r="G51" s="462"/>
      <c r="H51" s="465"/>
      <c r="I51" s="462"/>
      <c r="J51" s="465"/>
      <c r="K51" s="610"/>
      <c r="L51" s="611"/>
      <c r="M51" s="9"/>
      <c r="N51" s="9"/>
    </row>
    <row r="52" spans="1:27">
      <c r="A52" s="9"/>
      <c r="B52" s="831"/>
      <c r="C52" s="832"/>
      <c r="D52" s="102"/>
      <c r="E52" s="462" t="s">
        <v>66</v>
      </c>
      <c r="F52" s="465"/>
      <c r="G52" s="462" t="s">
        <v>67</v>
      </c>
      <c r="H52" s="465"/>
      <c r="I52" s="462" t="s">
        <v>68</v>
      </c>
      <c r="J52" s="465"/>
      <c r="K52" s="610" t="s">
        <v>127</v>
      </c>
      <c r="L52" s="611"/>
      <c r="M52" s="9"/>
      <c r="N52" s="9"/>
    </row>
    <row r="53" spans="1:27">
      <c r="A53" s="9"/>
      <c r="B53" s="833"/>
      <c r="C53" s="834"/>
      <c r="D53" s="103"/>
      <c r="E53" s="613"/>
      <c r="F53" s="614"/>
      <c r="G53" s="613"/>
      <c r="H53" s="614"/>
      <c r="I53" s="613"/>
      <c r="J53" s="614"/>
      <c r="K53" s="615"/>
      <c r="L53" s="616"/>
      <c r="M53" s="9"/>
      <c r="N53" s="9"/>
    </row>
    <row r="54" spans="1:27">
      <c r="A54" s="9"/>
      <c r="B54" s="9"/>
      <c r="C54" s="9"/>
      <c r="D54" s="9"/>
      <c r="E54" s="9"/>
      <c r="F54" s="9"/>
      <c r="G54" s="9"/>
      <c r="H54" s="9"/>
      <c r="I54" s="9"/>
      <c r="J54" s="9"/>
      <c r="K54" s="9"/>
      <c r="L54" s="9"/>
      <c r="M54" s="9"/>
      <c r="N54" s="9"/>
    </row>
    <row r="55" spans="1:27" s="34" customFormat="1" ht="14.25">
      <c r="A55" s="22"/>
      <c r="B55" s="94" t="s">
        <v>186</v>
      </c>
      <c r="C55" s="33"/>
      <c r="D55" s="33"/>
      <c r="E55" s="33"/>
      <c r="F55" s="33"/>
      <c r="G55" s="33"/>
      <c r="H55" s="33"/>
      <c r="I55" s="33"/>
      <c r="J55" s="33"/>
      <c r="K55" s="33"/>
      <c r="L55" s="33"/>
      <c r="M55" s="33"/>
      <c r="N55" s="33"/>
    </row>
    <row r="56" spans="1:27" s="34" customFormat="1" ht="14.25" customHeight="1">
      <c r="A56" s="53"/>
      <c r="B56" s="22"/>
      <c r="C56" s="52"/>
      <c r="D56" s="52"/>
      <c r="E56" s="52"/>
      <c r="F56" s="52"/>
      <c r="G56" s="52"/>
      <c r="H56" s="52"/>
      <c r="I56" s="52"/>
      <c r="J56" s="52"/>
      <c r="K56" s="52"/>
      <c r="L56" s="52"/>
      <c r="M56" s="52"/>
      <c r="N56" s="33"/>
    </row>
    <row r="57" spans="1:27" s="34" customFormat="1" ht="14.25" customHeight="1">
      <c r="A57" s="20"/>
      <c r="B57" s="127" t="s">
        <v>283</v>
      </c>
      <c r="C57" s="128"/>
      <c r="D57" s="94"/>
      <c r="E57" s="94"/>
      <c r="F57" s="94"/>
      <c r="G57" s="94"/>
      <c r="H57" s="94"/>
      <c r="I57" s="94"/>
      <c r="J57" s="94"/>
      <c r="K57" s="94"/>
      <c r="L57" s="94"/>
      <c r="M57" s="94"/>
      <c r="N57" s="33"/>
      <c r="P57" s="828"/>
      <c r="Q57" s="828"/>
      <c r="R57" s="828"/>
      <c r="S57" s="828"/>
      <c r="T57" s="828"/>
      <c r="U57" s="828"/>
      <c r="V57" s="828"/>
      <c r="W57" s="828"/>
      <c r="X57" s="828"/>
      <c r="Y57" s="828"/>
      <c r="Z57" s="828"/>
      <c r="AA57" s="828"/>
    </row>
    <row r="58" spans="1:27" s="34" customFormat="1" ht="14.25" customHeight="1">
      <c r="A58" s="20"/>
      <c r="B58" s="127" t="s">
        <v>316</v>
      </c>
      <c r="C58" s="129"/>
      <c r="D58" s="124"/>
      <c r="E58" s="124"/>
      <c r="F58" s="124"/>
      <c r="G58" s="124"/>
      <c r="H58" s="124"/>
      <c r="I58" s="124"/>
      <c r="J58" s="124"/>
      <c r="K58" s="124"/>
      <c r="L58" s="124"/>
      <c r="M58" s="124"/>
      <c r="N58" s="33"/>
      <c r="P58" s="114"/>
      <c r="Q58" s="83"/>
      <c r="R58" s="83"/>
      <c r="S58" s="83"/>
      <c r="T58" s="83"/>
      <c r="U58" s="83"/>
      <c r="V58" s="83"/>
      <c r="W58" s="83"/>
      <c r="X58" s="83"/>
      <c r="Y58" s="83"/>
      <c r="Z58" s="83"/>
      <c r="AA58" s="83"/>
    </row>
    <row r="59" spans="1:27" s="34" customFormat="1" ht="14.25">
      <c r="A59" s="94"/>
      <c r="B59" s="127" t="s">
        <v>315</v>
      </c>
      <c r="C59" s="131"/>
      <c r="D59" s="33"/>
      <c r="E59" s="33"/>
      <c r="F59" s="33"/>
      <c r="G59" s="33"/>
      <c r="H59" s="33"/>
      <c r="I59" s="33"/>
      <c r="J59" s="33"/>
      <c r="K59" s="33"/>
      <c r="L59" s="33"/>
      <c r="M59" s="33"/>
      <c r="N59" s="33"/>
    </row>
    <row r="60" spans="1:27" s="34" customFormat="1" ht="14.25" customHeight="1">
      <c r="A60" s="53"/>
      <c r="B60" s="52"/>
      <c r="C60" s="52"/>
      <c r="D60" s="52"/>
      <c r="E60" s="52"/>
      <c r="F60" s="52"/>
      <c r="G60" s="52"/>
      <c r="H60" s="52"/>
      <c r="I60" s="52"/>
      <c r="J60" s="52"/>
      <c r="K60" s="52"/>
      <c r="L60" s="52"/>
      <c r="M60" s="52"/>
      <c r="N60" s="33"/>
    </row>
    <row r="61" spans="1:27" s="34" customFormat="1" ht="14.25">
      <c r="A61" s="53"/>
      <c r="B61" s="83"/>
      <c r="C61" s="83"/>
      <c r="D61" s="83"/>
      <c r="E61" s="83"/>
      <c r="F61" s="83"/>
      <c r="G61" s="83"/>
      <c r="H61" s="83"/>
      <c r="I61" s="83"/>
      <c r="J61" s="83"/>
      <c r="K61" s="83"/>
      <c r="L61" s="83"/>
      <c r="M61" s="83"/>
      <c r="N61" s="33"/>
    </row>
    <row r="62" spans="1:27" ht="18.75">
      <c r="A62" s="561" t="s">
        <v>142</v>
      </c>
      <c r="B62" s="460"/>
      <c r="C62" s="460"/>
      <c r="D62" s="460"/>
      <c r="E62" s="460"/>
      <c r="F62" s="460"/>
      <c r="G62" s="460"/>
      <c r="H62" s="460"/>
      <c r="I62" s="460"/>
      <c r="J62" s="460"/>
      <c r="K62" s="460"/>
      <c r="L62" s="460"/>
      <c r="M62" s="460"/>
      <c r="N62" s="9"/>
    </row>
    <row r="63" spans="1:27">
      <c r="A63" s="9"/>
      <c r="B63" s="9"/>
      <c r="C63" s="9"/>
      <c r="D63" s="9"/>
      <c r="E63" s="9"/>
      <c r="F63" s="9"/>
      <c r="G63" s="9"/>
      <c r="H63" s="9"/>
      <c r="I63" s="9"/>
      <c r="J63" s="9"/>
      <c r="K63" s="9"/>
      <c r="L63" s="9"/>
      <c r="M63" s="9"/>
      <c r="N63" s="9"/>
    </row>
  </sheetData>
  <sheetProtection sheet="1" formatCells="0" selectLockedCells="1"/>
  <mergeCells count="70">
    <mergeCell ref="P57:AA57"/>
    <mergeCell ref="A62:M62"/>
    <mergeCell ref="K1:M1"/>
    <mergeCell ref="H50:H51"/>
    <mergeCell ref="I50:I51"/>
    <mergeCell ref="J50:J51"/>
    <mergeCell ref="K50:L51"/>
    <mergeCell ref="E52:E53"/>
    <mergeCell ref="F52:F53"/>
    <mergeCell ref="B50:C53"/>
    <mergeCell ref="E50:E51"/>
    <mergeCell ref="F50:F51"/>
    <mergeCell ref="G50:G51"/>
    <mergeCell ref="B37:C38"/>
    <mergeCell ref="D37:L38"/>
    <mergeCell ref="B39:C40"/>
    <mergeCell ref="D39:L43"/>
    <mergeCell ref="B41:C43"/>
    <mergeCell ref="B44:C49"/>
    <mergeCell ref="G52:G53"/>
    <mergeCell ref="H52:H53"/>
    <mergeCell ref="I52:I53"/>
    <mergeCell ref="J52:J53"/>
    <mergeCell ref="E46:G47"/>
    <mergeCell ref="D48:D49"/>
    <mergeCell ref="D44:D45"/>
    <mergeCell ref="E44:G45"/>
    <mergeCell ref="H44:L49"/>
    <mergeCell ref="D46:D47"/>
    <mergeCell ref="K52:L53"/>
    <mergeCell ref="E48:G49"/>
    <mergeCell ref="H33:H34"/>
    <mergeCell ref="I33:I34"/>
    <mergeCell ref="J33:J34"/>
    <mergeCell ref="B35:C36"/>
    <mergeCell ref="D35:D36"/>
    <mergeCell ref="E35:E36"/>
    <mergeCell ref="F35:F36"/>
    <mergeCell ref="G35:G36"/>
    <mergeCell ref="H35:H36"/>
    <mergeCell ref="I35:I36"/>
    <mergeCell ref="J35:J36"/>
    <mergeCell ref="G33:G34"/>
    <mergeCell ref="K35:L36"/>
    <mergeCell ref="B27:C28"/>
    <mergeCell ref="D27:L28"/>
    <mergeCell ref="B29:C30"/>
    <mergeCell ref="D29:L30"/>
    <mergeCell ref="B31:C34"/>
    <mergeCell ref="E31:E32"/>
    <mergeCell ref="F31:F32"/>
    <mergeCell ref="G31:G32"/>
    <mergeCell ref="H31:H32"/>
    <mergeCell ref="I31:I32"/>
    <mergeCell ref="J31:J32"/>
    <mergeCell ref="K31:L32"/>
    <mergeCell ref="K33:L34"/>
    <mergeCell ref="E33:E34"/>
    <mergeCell ref="F33:F34"/>
    <mergeCell ref="B15:C20"/>
    <mergeCell ref="D15:E17"/>
    <mergeCell ref="F15:L17"/>
    <mergeCell ref="D18:E20"/>
    <mergeCell ref="F18:L20"/>
    <mergeCell ref="K2:M4"/>
    <mergeCell ref="A7:M7"/>
    <mergeCell ref="B10:C12"/>
    <mergeCell ref="D10:F12"/>
    <mergeCell ref="H10:I12"/>
    <mergeCell ref="J10:L12"/>
  </mergeCells>
  <phoneticPr fontId="119"/>
  <conditionalFormatting sqref="D27:L36 D37 F39:G43 H39:H44 E39:E44 I39:L43 D39:D49 E46 E48">
    <cfRule type="expression" dxfId="96" priority="4" stopIfTrue="1">
      <formula>$D$18="○"</formula>
    </cfRule>
    <cfRule type="expression" dxfId="95" priority="5" stopIfTrue="1">
      <formula>$D$15="○"</formula>
    </cfRule>
  </conditionalFormatting>
  <conditionalFormatting sqref="E31:L34 D35:L36 E44 H44 E46 E48">
    <cfRule type="expression" dxfId="94" priority="2" stopIfTrue="1">
      <formula>$D$13="○"</formula>
    </cfRule>
    <cfRule type="expression" dxfId="93" priority="3" stopIfTrue="1">
      <formula>$D$10="○"</formula>
    </cfRule>
  </conditionalFormatting>
  <conditionalFormatting sqref="D50:L53">
    <cfRule type="expression" dxfId="92" priority="1" stopIfTrue="1">
      <formula>$D$44="○"</formula>
    </cfRule>
  </conditionalFormatting>
  <conditionalFormatting sqref="B60">
    <cfRule type="expression" dxfId="91" priority="6" stopIfTrue="1">
      <formula>$A$56="■"</formula>
    </cfRule>
  </conditionalFormatting>
  <dataValidations count="2">
    <dataValidation type="list" allowBlank="1" showInputMessage="1" showErrorMessage="1" sqref="D18:E20">
      <formula1>$M$18:$M$19</formula1>
    </dataValidation>
    <dataValidation type="list" allowBlank="1" showInputMessage="1" showErrorMessage="1" sqref="D15:E17 D44:D49">
      <formula1>$M$15:$M$16</formula1>
    </dataValidation>
  </dataValidations>
  <printOptions horizontalCentered="1"/>
  <pageMargins left="0.78740157480314965" right="0.59055118110236227" top="0.39370078740157483" bottom="0.39370078740157483" header="0.31496062992125984" footer="0.31496062992125984"/>
  <pageSetup paperSize="9" orientation="portrait" verticalDpi="30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tabColor rgb="FFFFFF00"/>
    <pageSetUpPr fitToPage="1"/>
  </sheetPr>
  <dimension ref="A1:AO62"/>
  <sheetViews>
    <sheetView showGridLines="0" view="pageBreakPreview" zoomScaleNormal="100" zoomScaleSheetLayoutView="100" workbookViewId="0">
      <selection activeCell="D10" sqref="D10:E12"/>
    </sheetView>
  </sheetViews>
  <sheetFormatPr defaultColWidth="6.5" defaultRowHeight="13.5"/>
  <cols>
    <col min="1" max="12" width="6.5" style="11"/>
    <col min="13" max="13" width="6.5" style="11" customWidth="1"/>
    <col min="14" max="14" width="11" style="11" hidden="1" customWidth="1"/>
    <col min="15" max="15" width="6.5" style="11" customWidth="1"/>
    <col min="16" max="16384" width="6.5" style="11"/>
  </cols>
  <sheetData>
    <row r="1" spans="1:15" ht="24">
      <c r="A1" s="9"/>
      <c r="B1" s="9"/>
      <c r="C1" s="9"/>
      <c r="D1" s="9"/>
      <c r="E1" s="9"/>
      <c r="F1" s="9"/>
      <c r="G1" s="9"/>
      <c r="H1" s="9"/>
      <c r="I1" s="9"/>
      <c r="J1" s="120"/>
      <c r="K1" s="692" t="s">
        <v>431</v>
      </c>
      <c r="L1" s="692"/>
      <c r="M1" s="692"/>
      <c r="N1" s="9"/>
      <c r="O1" s="238"/>
    </row>
    <row r="2" spans="1:15" ht="18" customHeight="1">
      <c r="A2" s="9"/>
      <c r="B2" s="9"/>
      <c r="C2" s="9"/>
      <c r="D2" s="9"/>
      <c r="E2" s="9"/>
      <c r="F2" s="9"/>
      <c r="G2" s="9"/>
      <c r="H2" s="9"/>
      <c r="I2" s="9"/>
      <c r="J2" s="9"/>
      <c r="K2" s="837" t="s">
        <v>367</v>
      </c>
      <c r="L2" s="837"/>
      <c r="M2" s="837"/>
      <c r="N2" s="9"/>
      <c r="O2" s="238"/>
    </row>
    <row r="3" spans="1:15" ht="18" customHeight="1">
      <c r="A3" s="9"/>
      <c r="B3" s="9"/>
      <c r="C3" s="9"/>
      <c r="D3" s="9"/>
      <c r="E3" s="9"/>
      <c r="F3" s="9"/>
      <c r="G3" s="9"/>
      <c r="H3" s="9"/>
      <c r="I3" s="9"/>
      <c r="J3" s="9"/>
      <c r="K3" s="837"/>
      <c r="L3" s="837"/>
      <c r="M3" s="837"/>
      <c r="N3" s="9"/>
      <c r="O3" s="238"/>
    </row>
    <row r="4" spans="1:15">
      <c r="A4" s="9"/>
      <c r="B4" s="9"/>
      <c r="C4" s="9"/>
      <c r="D4" s="9"/>
      <c r="E4" s="9"/>
      <c r="F4" s="9"/>
      <c r="G4" s="9"/>
      <c r="H4" s="9"/>
      <c r="I4" s="9"/>
      <c r="J4" s="9"/>
      <c r="K4" s="9"/>
      <c r="L4" s="9"/>
      <c r="M4" s="9"/>
      <c r="N4" s="9"/>
      <c r="O4" s="238"/>
    </row>
    <row r="5" spans="1:15">
      <c r="A5" s="9"/>
      <c r="B5" s="9"/>
      <c r="C5" s="9"/>
      <c r="D5" s="9"/>
      <c r="E5" s="9"/>
      <c r="F5" s="9"/>
      <c r="G5" s="9"/>
      <c r="H5" s="9"/>
      <c r="I5" s="9"/>
      <c r="J5" s="9"/>
      <c r="K5" s="9"/>
      <c r="L5" s="9"/>
      <c r="M5" s="9"/>
      <c r="N5" s="9"/>
      <c r="O5" s="238"/>
    </row>
    <row r="6" spans="1:15">
      <c r="A6" s="9"/>
      <c r="B6" s="9"/>
      <c r="C6" s="9"/>
      <c r="D6" s="9"/>
      <c r="E6" s="9"/>
      <c r="F6" s="9"/>
      <c r="G6" s="9"/>
      <c r="H6" s="9"/>
      <c r="I6" s="9"/>
      <c r="J6" s="9"/>
      <c r="K6" s="9"/>
      <c r="L6" s="9"/>
      <c r="M6" s="9"/>
      <c r="N6" s="9"/>
      <c r="O6" s="238"/>
    </row>
    <row r="7" spans="1:15" ht="17.25">
      <c r="A7" s="423" t="s">
        <v>165</v>
      </c>
      <c r="B7" s="423"/>
      <c r="C7" s="423"/>
      <c r="D7" s="423"/>
      <c r="E7" s="423"/>
      <c r="F7" s="423"/>
      <c r="G7" s="423"/>
      <c r="H7" s="423"/>
      <c r="I7" s="423"/>
      <c r="J7" s="423"/>
      <c r="K7" s="423"/>
      <c r="L7" s="423"/>
      <c r="M7" s="423"/>
      <c r="N7" s="9"/>
      <c r="O7" s="238"/>
    </row>
    <row r="8" spans="1:15">
      <c r="A8" s="174"/>
      <c r="B8" s="174"/>
      <c r="C8" s="174"/>
      <c r="D8" s="174"/>
      <c r="E8" s="174"/>
      <c r="F8" s="174"/>
      <c r="G8" s="174"/>
      <c r="H8" s="174"/>
      <c r="I8" s="174"/>
      <c r="J8" s="174"/>
      <c r="K8" s="174"/>
      <c r="L8" s="174"/>
      <c r="M8" s="174"/>
      <c r="N8" s="9"/>
      <c r="O8" s="238"/>
    </row>
    <row r="9" spans="1:15">
      <c r="A9" s="9"/>
      <c r="B9" s="9"/>
      <c r="C9" s="9"/>
      <c r="D9" s="9"/>
      <c r="E9" s="9"/>
      <c r="F9" s="9"/>
      <c r="G9" s="9"/>
      <c r="H9" s="9"/>
      <c r="I9" s="9"/>
      <c r="J9" s="9"/>
      <c r="K9" s="9"/>
      <c r="L9" s="9"/>
      <c r="M9" s="9"/>
      <c r="N9" s="9"/>
      <c r="O9" s="238"/>
    </row>
    <row r="10" spans="1:15" ht="13.5" customHeight="1">
      <c r="A10" s="9"/>
      <c r="B10" s="425" t="s">
        <v>76</v>
      </c>
      <c r="C10" s="426"/>
      <c r="D10" s="431"/>
      <c r="E10" s="432"/>
      <c r="F10" s="437" t="s">
        <v>81</v>
      </c>
      <c r="G10" s="438"/>
      <c r="H10" s="438"/>
      <c r="I10" s="438"/>
      <c r="J10" s="438"/>
      <c r="K10" s="438"/>
      <c r="L10" s="439"/>
      <c r="M10" s="10" t="s">
        <v>85</v>
      </c>
      <c r="N10" s="10">
        <v>25</v>
      </c>
      <c r="O10" s="238"/>
    </row>
    <row r="11" spans="1:15" ht="13.5" customHeight="1">
      <c r="A11" s="9"/>
      <c r="B11" s="427"/>
      <c r="C11" s="428"/>
      <c r="D11" s="433"/>
      <c r="E11" s="434"/>
      <c r="F11" s="440"/>
      <c r="G11" s="441"/>
      <c r="H11" s="441"/>
      <c r="I11" s="441"/>
      <c r="J11" s="441"/>
      <c r="K11" s="441"/>
      <c r="L11" s="442"/>
      <c r="M11" s="10"/>
      <c r="N11" s="10">
        <v>26</v>
      </c>
      <c r="O11" s="238"/>
    </row>
    <row r="12" spans="1:15" ht="13.5" customHeight="1">
      <c r="A12" s="9"/>
      <c r="B12" s="427"/>
      <c r="C12" s="428"/>
      <c r="D12" s="435"/>
      <c r="E12" s="436"/>
      <c r="F12" s="443"/>
      <c r="G12" s="443"/>
      <c r="H12" s="443"/>
      <c r="I12" s="443"/>
      <c r="J12" s="443"/>
      <c r="K12" s="443"/>
      <c r="L12" s="444"/>
      <c r="M12" s="10"/>
      <c r="N12" s="231">
        <v>27</v>
      </c>
      <c r="O12" s="238"/>
    </row>
    <row r="13" spans="1:15" ht="13.5" customHeight="1">
      <c r="A13" s="9"/>
      <c r="B13" s="427"/>
      <c r="C13" s="428"/>
      <c r="D13" s="431"/>
      <c r="E13" s="432"/>
      <c r="F13" s="437" t="s">
        <v>82</v>
      </c>
      <c r="G13" s="438"/>
      <c r="H13" s="438"/>
      <c r="I13" s="438"/>
      <c r="J13" s="438"/>
      <c r="K13" s="438"/>
      <c r="L13" s="439"/>
      <c r="M13" s="10" t="s">
        <v>85</v>
      </c>
      <c r="N13" s="231">
        <v>28</v>
      </c>
      <c r="O13" s="238"/>
    </row>
    <row r="14" spans="1:15" ht="13.5" customHeight="1">
      <c r="A14" s="9"/>
      <c r="B14" s="427"/>
      <c r="C14" s="428"/>
      <c r="D14" s="433"/>
      <c r="E14" s="434"/>
      <c r="F14" s="440"/>
      <c r="G14" s="441"/>
      <c r="H14" s="441"/>
      <c r="I14" s="441"/>
      <c r="J14" s="441"/>
      <c r="K14" s="441"/>
      <c r="L14" s="442"/>
      <c r="M14" s="10"/>
      <c r="N14" s="9"/>
      <c r="O14" s="238"/>
    </row>
    <row r="15" spans="1:15" ht="13.5" customHeight="1">
      <c r="A15" s="9"/>
      <c r="B15" s="429"/>
      <c r="C15" s="430"/>
      <c r="D15" s="435"/>
      <c r="E15" s="436"/>
      <c r="F15" s="443"/>
      <c r="G15" s="443"/>
      <c r="H15" s="443"/>
      <c r="I15" s="443"/>
      <c r="J15" s="443"/>
      <c r="K15" s="443"/>
      <c r="L15" s="444"/>
      <c r="M15" s="9"/>
      <c r="N15" s="9"/>
      <c r="O15" s="238"/>
    </row>
    <row r="16" spans="1:15">
      <c r="A16" s="9"/>
      <c r="B16" s="13"/>
      <c r="C16" s="13"/>
      <c r="D16" s="31" t="str">
        <f>IF(COUNTBLANK(D10:E15)=12,"　↑　該当する方に○",IF(COUNTBLANK(D10:E15)=10,"　↑　どちらか一方に○",""))</f>
        <v>　↑　該当する方に○</v>
      </c>
      <c r="E16" s="32"/>
      <c r="F16" s="13"/>
      <c r="G16" s="13"/>
      <c r="H16" s="13"/>
      <c r="I16" s="13"/>
      <c r="J16" s="13"/>
      <c r="K16" s="13"/>
      <c r="L16" s="13"/>
      <c r="M16" s="9"/>
      <c r="N16" s="9"/>
      <c r="O16" s="238"/>
    </row>
    <row r="17" spans="1:41">
      <c r="A17" s="9"/>
      <c r="B17" s="13"/>
      <c r="C17" s="13"/>
      <c r="D17" s="13"/>
      <c r="E17" s="13"/>
      <c r="F17" s="13"/>
      <c r="G17" s="13"/>
      <c r="H17" s="13"/>
      <c r="I17" s="13"/>
      <c r="J17" s="13"/>
      <c r="K17" s="13"/>
      <c r="L17" s="13"/>
      <c r="M17" s="9"/>
      <c r="N17" s="9"/>
      <c r="O17" s="238"/>
    </row>
    <row r="18" spans="1:41">
      <c r="A18" s="9"/>
      <c r="B18" s="13"/>
      <c r="C18" s="13"/>
      <c r="D18" s="13"/>
      <c r="E18" s="13"/>
      <c r="F18" s="13"/>
      <c r="G18" s="13"/>
      <c r="H18" s="13"/>
      <c r="I18" s="13"/>
      <c r="J18" s="13"/>
      <c r="K18" s="13"/>
      <c r="L18" s="13"/>
      <c r="M18" s="9"/>
      <c r="N18" s="9"/>
      <c r="O18" s="238"/>
    </row>
    <row r="19" spans="1:41">
      <c r="A19" s="9"/>
      <c r="B19" s="13"/>
      <c r="C19" s="13"/>
      <c r="D19" s="13"/>
      <c r="E19" s="13"/>
      <c r="F19" s="13"/>
      <c r="G19" s="13"/>
      <c r="H19" s="13"/>
      <c r="I19" s="13"/>
      <c r="J19" s="13"/>
      <c r="K19" s="13"/>
      <c r="L19" s="13"/>
      <c r="M19" s="9"/>
      <c r="N19" s="9"/>
      <c r="O19" s="238"/>
      <c r="AO19" s="9"/>
    </row>
    <row r="20" spans="1:41">
      <c r="A20" s="9"/>
      <c r="B20" s="13"/>
      <c r="C20" s="13"/>
      <c r="D20" s="13"/>
      <c r="E20" s="13"/>
      <c r="F20" s="13"/>
      <c r="G20" s="13"/>
      <c r="H20" s="13"/>
      <c r="I20" s="13"/>
      <c r="J20" s="13"/>
      <c r="K20" s="13"/>
      <c r="L20" s="13"/>
      <c r="M20" s="9"/>
      <c r="N20" s="9"/>
      <c r="O20" s="238"/>
    </row>
    <row r="21" spans="1:41">
      <c r="A21" s="9"/>
      <c r="B21" s="13" t="s">
        <v>23</v>
      </c>
      <c r="C21" s="13"/>
      <c r="D21" s="13"/>
      <c r="E21" s="13"/>
      <c r="F21" s="13"/>
      <c r="G21" s="13"/>
      <c r="H21" s="13"/>
      <c r="I21" s="13"/>
      <c r="J21" s="13"/>
      <c r="K21" s="13"/>
      <c r="L21" s="13"/>
      <c r="M21" s="9"/>
      <c r="N21" s="9"/>
      <c r="O21" s="238"/>
    </row>
    <row r="22" spans="1:41" ht="13.5" customHeight="1">
      <c r="A22" s="9"/>
      <c r="B22" s="836" t="s">
        <v>191</v>
      </c>
      <c r="C22" s="836"/>
      <c r="D22" s="838" t="s">
        <v>66</v>
      </c>
      <c r="E22" s="839"/>
      <c r="F22" s="839"/>
      <c r="G22" s="839"/>
      <c r="H22" s="844"/>
      <c r="I22" s="847" t="s">
        <v>26</v>
      </c>
      <c r="J22" s="847"/>
      <c r="K22" s="847"/>
      <c r="L22" s="848"/>
      <c r="M22" s="9"/>
      <c r="N22" s="9"/>
      <c r="O22" s="238"/>
    </row>
    <row r="23" spans="1:41" ht="13.5" customHeight="1">
      <c r="A23" s="9"/>
      <c r="B23" s="836"/>
      <c r="C23" s="836"/>
      <c r="D23" s="840"/>
      <c r="E23" s="841"/>
      <c r="F23" s="841"/>
      <c r="G23" s="841"/>
      <c r="H23" s="845"/>
      <c r="I23" s="849"/>
      <c r="J23" s="849"/>
      <c r="K23" s="849"/>
      <c r="L23" s="850"/>
      <c r="M23" s="9"/>
      <c r="N23" s="9"/>
      <c r="O23" s="238"/>
    </row>
    <row r="24" spans="1:41" ht="13.5" customHeight="1">
      <c r="A24" s="9"/>
      <c r="B24" s="836"/>
      <c r="C24" s="836"/>
      <c r="D24" s="842"/>
      <c r="E24" s="843"/>
      <c r="F24" s="843"/>
      <c r="G24" s="843"/>
      <c r="H24" s="846"/>
      <c r="I24" s="851"/>
      <c r="J24" s="851"/>
      <c r="K24" s="851"/>
      <c r="L24" s="852"/>
      <c r="M24" s="9"/>
      <c r="N24" s="9"/>
      <c r="O24" s="238"/>
    </row>
    <row r="25" spans="1:41">
      <c r="A25" s="9"/>
      <c r="B25" s="836" t="s">
        <v>260</v>
      </c>
      <c r="C25" s="836"/>
      <c r="D25" s="582"/>
      <c r="E25" s="583"/>
      <c r="F25" s="583"/>
      <c r="G25" s="583"/>
      <c r="H25" s="583"/>
      <c r="I25" s="583"/>
      <c r="J25" s="583"/>
      <c r="K25" s="583"/>
      <c r="L25" s="584"/>
      <c r="M25" s="9"/>
      <c r="N25" s="9"/>
      <c r="O25" s="238"/>
    </row>
    <row r="26" spans="1:41">
      <c r="A26" s="9"/>
      <c r="B26" s="836"/>
      <c r="C26" s="836"/>
      <c r="D26" s="585"/>
      <c r="E26" s="586"/>
      <c r="F26" s="586"/>
      <c r="G26" s="586"/>
      <c r="H26" s="586"/>
      <c r="I26" s="586"/>
      <c r="J26" s="586"/>
      <c r="K26" s="586"/>
      <c r="L26" s="587"/>
      <c r="M26" s="9"/>
      <c r="N26" s="9"/>
      <c r="O26" s="238"/>
    </row>
    <row r="27" spans="1:41">
      <c r="A27" s="9"/>
      <c r="B27" s="836"/>
      <c r="C27" s="836"/>
      <c r="D27" s="588"/>
      <c r="E27" s="589"/>
      <c r="F27" s="589"/>
      <c r="G27" s="589"/>
      <c r="H27" s="589"/>
      <c r="I27" s="589"/>
      <c r="J27" s="589"/>
      <c r="K27" s="589"/>
      <c r="L27" s="590"/>
      <c r="M27" s="9"/>
      <c r="N27" s="9"/>
      <c r="O27" s="238"/>
    </row>
    <row r="28" spans="1:41">
      <c r="A28" s="9"/>
      <c r="B28" s="836" t="s">
        <v>185</v>
      </c>
      <c r="C28" s="836"/>
      <c r="D28" s="582"/>
      <c r="E28" s="583"/>
      <c r="F28" s="583"/>
      <c r="G28" s="583"/>
      <c r="H28" s="583"/>
      <c r="I28" s="583"/>
      <c r="J28" s="583"/>
      <c r="K28" s="583"/>
      <c r="L28" s="584"/>
      <c r="M28" s="9"/>
      <c r="N28" s="9"/>
      <c r="O28" s="238"/>
    </row>
    <row r="29" spans="1:41">
      <c r="A29" s="9"/>
      <c r="B29" s="836"/>
      <c r="C29" s="836"/>
      <c r="D29" s="585"/>
      <c r="E29" s="586"/>
      <c r="F29" s="586"/>
      <c r="G29" s="586"/>
      <c r="H29" s="586"/>
      <c r="I29" s="586"/>
      <c r="J29" s="586"/>
      <c r="K29" s="586"/>
      <c r="L29" s="587"/>
      <c r="M29" s="9"/>
      <c r="N29" s="9"/>
      <c r="O29" s="238"/>
    </row>
    <row r="30" spans="1:41">
      <c r="A30" s="9"/>
      <c r="B30" s="836"/>
      <c r="C30" s="836"/>
      <c r="D30" s="588"/>
      <c r="E30" s="589"/>
      <c r="F30" s="589"/>
      <c r="G30" s="589"/>
      <c r="H30" s="589"/>
      <c r="I30" s="589"/>
      <c r="J30" s="589"/>
      <c r="K30" s="589"/>
      <c r="L30" s="590"/>
      <c r="M30" s="9"/>
      <c r="N30" s="9"/>
      <c r="O30" s="238"/>
    </row>
    <row r="31" spans="1:41">
      <c r="A31" s="9"/>
      <c r="B31" s="9"/>
      <c r="C31" s="9"/>
      <c r="D31" s="9"/>
      <c r="E31" s="9"/>
      <c r="F31" s="9"/>
      <c r="G31" s="9"/>
      <c r="H31" s="9"/>
      <c r="I31" s="9"/>
      <c r="J31" s="9"/>
      <c r="K31" s="9"/>
      <c r="L31" s="9"/>
      <c r="M31" s="9"/>
      <c r="N31" s="9"/>
      <c r="O31" s="238"/>
    </row>
    <row r="32" spans="1:41" ht="14.25">
      <c r="A32" s="9"/>
      <c r="B32" s="94" t="s">
        <v>186</v>
      </c>
      <c r="C32" s="9"/>
      <c r="D32" s="9"/>
      <c r="E32" s="9"/>
      <c r="F32" s="9"/>
      <c r="G32" s="9"/>
      <c r="H32" s="9"/>
      <c r="I32" s="9"/>
      <c r="J32" s="9"/>
      <c r="K32" s="9"/>
      <c r="L32" s="9"/>
      <c r="M32" s="9"/>
      <c r="N32" s="9"/>
      <c r="O32" s="238"/>
    </row>
    <row r="33" spans="1:15">
      <c r="A33" s="9"/>
      <c r="B33" s="9"/>
      <c r="C33" s="9"/>
      <c r="D33" s="9"/>
      <c r="E33" s="9"/>
      <c r="F33" s="9"/>
      <c r="G33" s="9"/>
      <c r="H33" s="9"/>
      <c r="I33" s="9"/>
      <c r="J33" s="9"/>
      <c r="K33" s="9"/>
      <c r="L33" s="9"/>
      <c r="M33" s="9"/>
      <c r="N33" s="9"/>
      <c r="O33" s="238"/>
    </row>
    <row r="34" spans="1:15" s="34" customFormat="1" ht="14.25">
      <c r="A34" s="33"/>
      <c r="B34" s="94"/>
      <c r="C34" s="33"/>
      <c r="D34" s="33"/>
      <c r="E34" s="33"/>
      <c r="F34" s="33"/>
      <c r="G34" s="33"/>
      <c r="H34" s="33"/>
      <c r="I34" s="33"/>
      <c r="J34" s="33"/>
      <c r="K34" s="33"/>
      <c r="L34" s="33"/>
      <c r="M34" s="33"/>
      <c r="N34" s="33"/>
      <c r="O34" s="241"/>
    </row>
    <row r="35" spans="1:15" s="34" customFormat="1">
      <c r="A35" s="33"/>
      <c r="B35" s="22"/>
      <c r="C35" s="33"/>
      <c r="D35" s="33"/>
      <c r="E35" s="33"/>
      <c r="F35" s="33"/>
      <c r="G35" s="33"/>
      <c r="H35" s="33"/>
      <c r="I35" s="33"/>
      <c r="J35" s="33"/>
      <c r="K35" s="33"/>
      <c r="L35" s="33"/>
      <c r="M35" s="33"/>
      <c r="N35" s="33"/>
      <c r="O35" s="241"/>
    </row>
    <row r="36" spans="1:15" s="34" customFormat="1" ht="14.25">
      <c r="A36" s="33"/>
      <c r="B36" s="53"/>
      <c r="C36" s="85"/>
      <c r="D36" s="86"/>
      <c r="E36" s="86"/>
      <c r="F36" s="86"/>
      <c r="G36" s="86"/>
      <c r="H36" s="86"/>
      <c r="I36" s="86"/>
      <c r="J36" s="86"/>
      <c r="K36" s="86"/>
      <c r="L36" s="86"/>
      <c r="M36" s="86"/>
      <c r="N36" s="33"/>
      <c r="O36" s="241"/>
    </row>
    <row r="37" spans="1:15" s="34" customFormat="1">
      <c r="A37" s="33"/>
      <c r="B37" s="20"/>
      <c r="C37" s="33"/>
      <c r="D37" s="33"/>
      <c r="E37" s="33"/>
      <c r="F37" s="33"/>
      <c r="G37" s="33"/>
      <c r="H37" s="33"/>
      <c r="I37" s="33"/>
      <c r="J37" s="33"/>
      <c r="K37" s="33"/>
      <c r="L37" s="33"/>
      <c r="M37" s="33"/>
      <c r="N37" s="33"/>
      <c r="O37" s="241"/>
    </row>
    <row r="38" spans="1:15" s="34" customFormat="1" ht="14.25">
      <c r="A38" s="33"/>
      <c r="B38" s="53"/>
      <c r="C38" s="84"/>
      <c r="D38" s="84"/>
      <c r="E38" s="84"/>
      <c r="F38" s="84"/>
      <c r="G38" s="84"/>
      <c r="H38" s="84"/>
      <c r="I38" s="84"/>
      <c r="J38" s="84"/>
      <c r="K38" s="84"/>
      <c r="L38" s="84"/>
      <c r="M38" s="84"/>
      <c r="N38" s="33"/>
      <c r="O38" s="241"/>
    </row>
    <row r="39" spans="1:15" ht="14.25">
      <c r="A39" s="9"/>
      <c r="B39" s="53"/>
      <c r="C39" s="9"/>
      <c r="D39" s="9"/>
      <c r="E39" s="9"/>
      <c r="F39" s="9"/>
      <c r="G39" s="9"/>
      <c r="H39" s="9"/>
      <c r="I39" s="9"/>
      <c r="J39" s="9"/>
      <c r="K39" s="9"/>
      <c r="L39" s="9"/>
      <c r="M39" s="9"/>
      <c r="N39" s="9"/>
      <c r="O39" s="238"/>
    </row>
    <row r="40" spans="1:15" ht="14.25">
      <c r="A40" s="9"/>
      <c r="B40" s="53"/>
      <c r="C40" s="104"/>
      <c r="D40" s="104"/>
      <c r="E40" s="104"/>
      <c r="F40" s="104"/>
      <c r="G40" s="104"/>
      <c r="H40" s="104"/>
      <c r="I40" s="104"/>
      <c r="J40" s="104"/>
      <c r="K40" s="104"/>
      <c r="L40" s="104"/>
      <c r="M40" s="104"/>
      <c r="N40" s="9"/>
      <c r="O40" s="238"/>
    </row>
    <row r="41" spans="1:15">
      <c r="A41" s="9"/>
      <c r="B41" s="9"/>
      <c r="C41" s="9"/>
      <c r="D41" s="9"/>
      <c r="E41" s="9"/>
      <c r="F41" s="9"/>
      <c r="G41" s="9"/>
      <c r="H41" s="9"/>
      <c r="I41" s="9"/>
      <c r="J41" s="9"/>
      <c r="K41" s="9"/>
      <c r="L41" s="9"/>
      <c r="M41" s="9"/>
      <c r="N41" s="9"/>
      <c r="O41" s="238"/>
    </row>
    <row r="42" spans="1:15">
      <c r="A42" s="9"/>
      <c r="B42" s="9"/>
      <c r="C42" s="9"/>
      <c r="D42" s="9"/>
      <c r="E42" s="9"/>
      <c r="F42" s="9"/>
      <c r="G42" s="9"/>
      <c r="H42" s="9"/>
      <c r="I42" s="9"/>
      <c r="J42" s="9"/>
      <c r="K42" s="9"/>
      <c r="L42" s="9"/>
      <c r="M42" s="9"/>
      <c r="N42" s="9"/>
      <c r="O42" s="238"/>
    </row>
    <row r="43" spans="1:15">
      <c r="A43" s="9"/>
      <c r="B43" s="9"/>
      <c r="C43" s="9"/>
      <c r="D43" s="9"/>
      <c r="E43" s="9"/>
      <c r="F43" s="9"/>
      <c r="G43" s="9"/>
      <c r="H43" s="9"/>
      <c r="I43" s="9"/>
      <c r="J43" s="9"/>
      <c r="K43" s="9"/>
      <c r="L43" s="9"/>
      <c r="M43" s="9"/>
      <c r="N43" s="9"/>
      <c r="O43" s="238"/>
    </row>
    <row r="44" spans="1:15">
      <c r="A44" s="9"/>
      <c r="B44" s="9"/>
      <c r="C44" s="9"/>
      <c r="D44" s="9"/>
      <c r="E44" s="9"/>
      <c r="F44" s="9"/>
      <c r="G44" s="9"/>
      <c r="H44" s="9"/>
      <c r="I44" s="9"/>
      <c r="J44" s="9"/>
      <c r="K44" s="9"/>
      <c r="L44" s="9"/>
      <c r="M44" s="9"/>
      <c r="N44" s="9"/>
      <c r="O44" s="238"/>
    </row>
    <row r="45" spans="1:15">
      <c r="A45" s="9"/>
      <c r="B45" s="9"/>
      <c r="C45" s="9"/>
      <c r="D45" s="9"/>
      <c r="E45" s="9"/>
      <c r="F45" s="9"/>
      <c r="G45" s="9"/>
      <c r="H45" s="9"/>
      <c r="I45" s="9"/>
      <c r="J45" s="9"/>
      <c r="K45" s="9"/>
      <c r="L45" s="9"/>
      <c r="M45" s="9"/>
      <c r="N45" s="9"/>
      <c r="O45" s="238"/>
    </row>
    <row r="46" spans="1:15">
      <c r="A46" s="9"/>
      <c r="B46" s="9"/>
      <c r="C46" s="9"/>
      <c r="D46" s="9"/>
      <c r="E46" s="9"/>
      <c r="F46" s="9"/>
      <c r="G46" s="9"/>
      <c r="H46" s="9"/>
      <c r="I46" s="9"/>
      <c r="J46" s="9"/>
      <c r="K46" s="9"/>
      <c r="L46" s="9"/>
      <c r="M46" s="9"/>
      <c r="N46" s="9"/>
      <c r="O46" s="238"/>
    </row>
    <row r="47" spans="1:15">
      <c r="A47" s="9"/>
      <c r="B47" s="9"/>
      <c r="C47" s="9"/>
      <c r="D47" s="9"/>
      <c r="E47" s="9"/>
      <c r="F47" s="9"/>
      <c r="G47" s="9"/>
      <c r="H47" s="9"/>
      <c r="I47" s="9"/>
      <c r="J47" s="9"/>
      <c r="K47" s="9"/>
      <c r="L47" s="9"/>
      <c r="M47" s="9"/>
      <c r="N47" s="9"/>
      <c r="O47" s="238"/>
    </row>
    <row r="48" spans="1:15">
      <c r="A48" s="9"/>
      <c r="B48" s="9"/>
      <c r="C48" s="9"/>
      <c r="D48" s="9"/>
      <c r="E48" s="9"/>
      <c r="F48" s="9"/>
      <c r="G48" s="9"/>
      <c r="H48" s="9"/>
      <c r="I48" s="9"/>
      <c r="J48" s="9"/>
      <c r="K48" s="9"/>
      <c r="L48" s="9"/>
      <c r="M48" s="9"/>
      <c r="N48" s="9"/>
      <c r="O48" s="238"/>
    </row>
    <row r="49" spans="1:15">
      <c r="A49" s="9"/>
      <c r="B49" s="9"/>
      <c r="C49" s="9"/>
      <c r="D49" s="9"/>
      <c r="E49" s="9"/>
      <c r="F49" s="9"/>
      <c r="G49" s="9"/>
      <c r="H49" s="9"/>
      <c r="I49" s="9"/>
      <c r="J49" s="9"/>
      <c r="K49" s="9"/>
      <c r="L49" s="9"/>
      <c r="M49" s="9"/>
      <c r="N49" s="9"/>
      <c r="O49" s="238"/>
    </row>
    <row r="50" spans="1:15">
      <c r="A50" s="9"/>
      <c r="B50" s="9"/>
      <c r="C50" s="9"/>
      <c r="D50" s="9"/>
      <c r="E50" s="9"/>
      <c r="F50" s="9"/>
      <c r="G50" s="9"/>
      <c r="H50" s="9"/>
      <c r="I50" s="9"/>
      <c r="J50" s="9"/>
      <c r="K50" s="9"/>
      <c r="L50" s="9"/>
      <c r="M50" s="9"/>
      <c r="N50" s="9"/>
      <c r="O50" s="238"/>
    </row>
    <row r="51" spans="1:15">
      <c r="A51" s="9"/>
      <c r="B51" s="9"/>
      <c r="C51" s="9"/>
      <c r="D51" s="9"/>
      <c r="E51" s="9"/>
      <c r="F51" s="9"/>
      <c r="G51" s="9"/>
      <c r="H51" s="9"/>
      <c r="I51" s="9"/>
      <c r="J51" s="9"/>
      <c r="K51" s="9"/>
      <c r="L51" s="9"/>
      <c r="M51" s="9"/>
      <c r="N51" s="9"/>
      <c r="O51" s="238"/>
    </row>
    <row r="52" spans="1:15">
      <c r="A52" s="9"/>
      <c r="B52" s="9"/>
      <c r="C52" s="9"/>
      <c r="D52" s="9"/>
      <c r="E52" s="9"/>
      <c r="F52" s="9"/>
      <c r="G52" s="9"/>
      <c r="H52" s="9"/>
      <c r="I52" s="9"/>
      <c r="J52" s="9"/>
      <c r="K52" s="9"/>
      <c r="L52" s="9"/>
      <c r="M52" s="9"/>
      <c r="N52" s="9"/>
      <c r="O52" s="238"/>
    </row>
    <row r="53" spans="1:15">
      <c r="A53" s="9"/>
      <c r="B53" s="9"/>
      <c r="C53" s="9"/>
      <c r="D53" s="9"/>
      <c r="E53" s="9"/>
      <c r="F53" s="9"/>
      <c r="G53" s="9"/>
      <c r="H53" s="9"/>
      <c r="I53" s="9"/>
      <c r="J53" s="9"/>
      <c r="K53" s="9"/>
      <c r="L53" s="9"/>
      <c r="M53" s="9"/>
      <c r="N53" s="9"/>
      <c r="O53" s="238"/>
    </row>
    <row r="54" spans="1:15">
      <c r="A54" s="9"/>
      <c r="B54" s="9"/>
      <c r="C54" s="9"/>
      <c r="D54" s="9"/>
      <c r="E54" s="9"/>
      <c r="F54" s="9"/>
      <c r="G54" s="9"/>
      <c r="H54" s="9"/>
      <c r="I54" s="9"/>
      <c r="J54" s="9"/>
      <c r="K54" s="9"/>
      <c r="L54" s="9"/>
      <c r="M54" s="9"/>
      <c r="N54" s="9"/>
      <c r="O54" s="238"/>
    </row>
    <row r="55" spans="1:15">
      <c r="A55" s="9"/>
      <c r="B55" s="9"/>
      <c r="C55" s="9"/>
      <c r="D55" s="9"/>
      <c r="E55" s="9"/>
      <c r="F55" s="9"/>
      <c r="G55" s="9"/>
      <c r="H55" s="9"/>
      <c r="I55" s="9"/>
      <c r="J55" s="9"/>
      <c r="K55" s="9"/>
      <c r="L55" s="9"/>
      <c r="M55" s="9"/>
      <c r="N55" s="9"/>
      <c r="O55" s="238"/>
    </row>
    <row r="56" spans="1:15">
      <c r="A56" s="9"/>
      <c r="B56" s="9"/>
      <c r="C56" s="9"/>
      <c r="D56" s="9"/>
      <c r="E56" s="9"/>
      <c r="F56" s="9"/>
      <c r="G56" s="9"/>
      <c r="H56" s="9"/>
      <c r="I56" s="9"/>
      <c r="J56" s="9"/>
      <c r="K56" s="9"/>
      <c r="L56" s="9"/>
      <c r="M56" s="9"/>
      <c r="N56" s="9"/>
      <c r="O56" s="238"/>
    </row>
    <row r="57" spans="1:15">
      <c r="A57" s="9"/>
      <c r="B57" s="9"/>
      <c r="C57" s="9"/>
      <c r="D57" s="9"/>
      <c r="E57" s="9"/>
      <c r="F57" s="9"/>
      <c r="G57" s="9"/>
      <c r="H57" s="9"/>
      <c r="I57" s="9"/>
      <c r="J57" s="9"/>
      <c r="K57" s="9"/>
      <c r="L57" s="9"/>
      <c r="M57" s="9"/>
      <c r="N57" s="9"/>
      <c r="O57" s="238"/>
    </row>
    <row r="58" spans="1:15">
      <c r="A58" s="9"/>
      <c r="B58" s="9"/>
      <c r="C58" s="9"/>
      <c r="D58" s="9"/>
      <c r="E58" s="9"/>
      <c r="F58" s="9"/>
      <c r="G58" s="9"/>
      <c r="H58" s="9"/>
      <c r="I58" s="9"/>
      <c r="J58" s="9"/>
      <c r="K58" s="9"/>
      <c r="L58" s="9"/>
      <c r="M58" s="9"/>
      <c r="N58" s="9"/>
      <c r="O58" s="238"/>
    </row>
    <row r="59" spans="1:15">
      <c r="A59" s="9"/>
      <c r="B59" s="9"/>
      <c r="C59" s="9"/>
      <c r="D59" s="9"/>
      <c r="E59" s="9"/>
      <c r="F59" s="9"/>
      <c r="G59" s="9"/>
      <c r="H59" s="9"/>
      <c r="I59" s="9"/>
      <c r="J59" s="9"/>
      <c r="K59" s="9"/>
      <c r="L59" s="9"/>
      <c r="M59" s="9"/>
      <c r="N59" s="9"/>
      <c r="O59" s="238"/>
    </row>
    <row r="60" spans="1:15">
      <c r="A60" s="9"/>
      <c r="B60" s="9"/>
      <c r="C60" s="9"/>
      <c r="D60" s="9"/>
      <c r="E60" s="9"/>
      <c r="F60" s="9"/>
      <c r="G60" s="9"/>
      <c r="H60" s="9"/>
      <c r="I60" s="9"/>
      <c r="J60" s="9"/>
      <c r="K60" s="9"/>
      <c r="L60" s="9"/>
      <c r="M60" s="9"/>
      <c r="N60" s="9"/>
      <c r="O60" s="238"/>
    </row>
    <row r="61" spans="1:15" ht="18.75">
      <c r="A61" s="460" t="s">
        <v>142</v>
      </c>
      <c r="B61" s="460"/>
      <c r="C61" s="460"/>
      <c r="D61" s="460"/>
      <c r="E61" s="460"/>
      <c r="F61" s="460"/>
      <c r="G61" s="460"/>
      <c r="H61" s="460"/>
      <c r="I61" s="460"/>
      <c r="J61" s="460"/>
      <c r="K61" s="460"/>
      <c r="L61" s="460"/>
      <c r="M61" s="460"/>
      <c r="N61" s="9"/>
      <c r="O61" s="238"/>
    </row>
    <row r="62" spans="1:15">
      <c r="A62" s="9"/>
      <c r="B62" s="9"/>
      <c r="C62" s="9"/>
      <c r="D62" s="9"/>
      <c r="E62" s="9"/>
      <c r="F62" s="9"/>
      <c r="G62" s="9"/>
      <c r="H62" s="9"/>
      <c r="I62" s="9"/>
      <c r="J62" s="9"/>
      <c r="K62" s="9"/>
      <c r="L62" s="9"/>
      <c r="M62" s="9"/>
      <c r="N62" s="9"/>
      <c r="O62" s="238"/>
    </row>
  </sheetData>
  <sheetProtection sheet="1" objects="1" scenarios="1" formatCells="0" selectLockedCells="1"/>
  <mergeCells count="17">
    <mergeCell ref="K1:M1"/>
    <mergeCell ref="B22:C24"/>
    <mergeCell ref="D22:G24"/>
    <mergeCell ref="H22:H24"/>
    <mergeCell ref="I22:L24"/>
    <mergeCell ref="A7:M7"/>
    <mergeCell ref="B10:C15"/>
    <mergeCell ref="D10:E12"/>
    <mergeCell ref="F10:L12"/>
    <mergeCell ref="D13:E15"/>
    <mergeCell ref="F13:L15"/>
    <mergeCell ref="B28:C30"/>
    <mergeCell ref="D28:L30"/>
    <mergeCell ref="A61:M61"/>
    <mergeCell ref="K2:M3"/>
    <mergeCell ref="B25:C27"/>
    <mergeCell ref="D25:L27"/>
  </mergeCells>
  <phoneticPr fontId="119"/>
  <conditionalFormatting sqref="D22:L30">
    <cfRule type="expression" dxfId="90" priority="1" stopIfTrue="1">
      <formula>$D$13="○"</formula>
    </cfRule>
    <cfRule type="expression" dxfId="89" priority="2" stopIfTrue="1">
      <formula>$D$10="○"</formula>
    </cfRule>
  </conditionalFormatting>
  <dataValidations count="1">
    <dataValidation type="list" allowBlank="1" showInputMessage="1" showErrorMessage="1" sqref="D10:E15">
      <formula1>$M$13:$M$14</formula1>
    </dataValidation>
  </dataValidations>
  <printOptions horizontalCentered="1"/>
  <pageMargins left="0.78740157480314965" right="0.59055118110236227" top="0.39370078740157483" bottom="0.39370078740157483" header="0.31496062992125984" footer="0.31496062992125984"/>
  <pageSetup paperSize="9" orientation="portrait" verticalDpi="30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tabColor rgb="FFFFFF00"/>
    <pageSetUpPr fitToPage="1"/>
  </sheetPr>
  <dimension ref="A1:AO62"/>
  <sheetViews>
    <sheetView showGridLines="0" view="pageBreakPreview" topLeftCell="A7" zoomScaleNormal="100" zoomScaleSheetLayoutView="100" workbookViewId="0">
      <selection activeCell="D10" sqref="D10:E12"/>
    </sheetView>
  </sheetViews>
  <sheetFormatPr defaultColWidth="6.5" defaultRowHeight="13.5"/>
  <cols>
    <col min="1" max="13" width="6.5" style="11"/>
    <col min="14" max="14" width="2.5" style="11" customWidth="1"/>
    <col min="15" max="16384" width="6.5" style="11"/>
  </cols>
  <sheetData>
    <row r="1" spans="1:14" ht="24">
      <c r="A1" s="9"/>
      <c r="B1" s="9"/>
      <c r="C1" s="9"/>
      <c r="D1" s="9"/>
      <c r="E1" s="9"/>
      <c r="F1" s="9"/>
      <c r="G1" s="9"/>
      <c r="H1" s="9"/>
      <c r="I1" s="9"/>
      <c r="J1" s="120"/>
      <c r="K1" s="692" t="s">
        <v>431</v>
      </c>
      <c r="L1" s="692"/>
      <c r="M1" s="692"/>
      <c r="N1" s="9"/>
    </row>
    <row r="2" spans="1:14" s="283" customFormat="1" ht="18.75" customHeight="1">
      <c r="A2" s="282"/>
      <c r="B2" s="282"/>
      <c r="C2" s="282"/>
      <c r="D2" s="282"/>
      <c r="E2" s="282"/>
      <c r="F2" s="282"/>
      <c r="G2" s="282"/>
      <c r="H2" s="282"/>
      <c r="I2" s="282"/>
      <c r="J2" s="282"/>
      <c r="K2" s="853" t="s">
        <v>368</v>
      </c>
      <c r="L2" s="853"/>
      <c r="M2" s="853"/>
      <c r="N2" s="282"/>
    </row>
    <row r="3" spans="1:14" s="283" customFormat="1" ht="18.75" customHeight="1">
      <c r="A3" s="282"/>
      <c r="B3" s="282"/>
      <c r="C3" s="282"/>
      <c r="D3" s="282"/>
      <c r="E3" s="282"/>
      <c r="F3" s="282"/>
      <c r="G3" s="282"/>
      <c r="H3" s="282"/>
      <c r="I3" s="282"/>
      <c r="J3" s="282"/>
      <c r="K3" s="853"/>
      <c r="L3" s="853"/>
      <c r="M3" s="853"/>
      <c r="N3" s="282"/>
    </row>
    <row r="4" spans="1:14">
      <c r="A4" s="9"/>
      <c r="B4" s="9"/>
      <c r="C4" s="9"/>
      <c r="D4" s="9"/>
      <c r="E4" s="9"/>
      <c r="F4" s="9"/>
      <c r="G4" s="9"/>
      <c r="H4" s="9"/>
      <c r="I4" s="9"/>
      <c r="J4" s="9"/>
      <c r="K4" s="9"/>
      <c r="L4" s="9"/>
      <c r="M4" s="9"/>
      <c r="N4" s="9"/>
    </row>
    <row r="5" spans="1:14">
      <c r="A5" s="9"/>
      <c r="B5" s="9"/>
      <c r="C5" s="9"/>
      <c r="D5" s="9"/>
      <c r="E5" s="9"/>
      <c r="F5" s="9"/>
      <c r="G5" s="9"/>
      <c r="H5" s="9"/>
      <c r="I5" s="9"/>
      <c r="J5" s="9"/>
      <c r="K5" s="9"/>
      <c r="L5" s="9"/>
      <c r="M5" s="9"/>
      <c r="N5" s="9"/>
    </row>
    <row r="6" spans="1:14">
      <c r="A6" s="9"/>
      <c r="B6" s="9"/>
      <c r="C6" s="9"/>
      <c r="D6" s="9"/>
      <c r="E6" s="9"/>
      <c r="F6" s="9"/>
      <c r="G6" s="9"/>
      <c r="H6" s="9"/>
      <c r="I6" s="9"/>
      <c r="J6" s="9"/>
      <c r="K6" s="9"/>
      <c r="L6" s="9"/>
      <c r="M6" s="9"/>
      <c r="N6" s="9"/>
    </row>
    <row r="7" spans="1:14" ht="17.25">
      <c r="A7" s="423" t="s">
        <v>27</v>
      </c>
      <c r="B7" s="423"/>
      <c r="C7" s="423"/>
      <c r="D7" s="423"/>
      <c r="E7" s="423"/>
      <c r="F7" s="423"/>
      <c r="G7" s="423"/>
      <c r="H7" s="423"/>
      <c r="I7" s="423"/>
      <c r="J7" s="423"/>
      <c r="K7" s="423"/>
      <c r="L7" s="423"/>
      <c r="M7" s="423"/>
      <c r="N7" s="9"/>
    </row>
    <row r="8" spans="1:14">
      <c r="A8" s="174"/>
      <c r="B8" s="174"/>
      <c r="C8" s="174"/>
      <c r="D8" s="174"/>
      <c r="E8" s="174"/>
      <c r="F8" s="174"/>
      <c r="G8" s="174"/>
      <c r="H8" s="174"/>
      <c r="I8" s="174"/>
      <c r="J8" s="174"/>
      <c r="K8" s="174"/>
      <c r="L8" s="174"/>
      <c r="M8" s="174"/>
      <c r="N8" s="9"/>
    </row>
    <row r="9" spans="1:14">
      <c r="A9" s="9"/>
      <c r="B9" s="9"/>
      <c r="C9" s="9"/>
      <c r="D9" s="9"/>
      <c r="E9" s="9"/>
      <c r="F9" s="9"/>
      <c r="G9" s="9"/>
      <c r="H9" s="9"/>
      <c r="I9" s="9"/>
      <c r="J9" s="9"/>
      <c r="K9" s="9"/>
      <c r="L9" s="9"/>
      <c r="M9" s="9"/>
      <c r="N9" s="9"/>
    </row>
    <row r="10" spans="1:14" ht="13.5" customHeight="1">
      <c r="A10" s="9"/>
      <c r="B10" s="425" t="s">
        <v>77</v>
      </c>
      <c r="C10" s="426"/>
      <c r="D10" s="431"/>
      <c r="E10" s="432"/>
      <c r="F10" s="437" t="s">
        <v>81</v>
      </c>
      <c r="G10" s="438"/>
      <c r="H10" s="438"/>
      <c r="I10" s="438"/>
      <c r="J10" s="438"/>
      <c r="K10" s="438"/>
      <c r="L10" s="439"/>
      <c r="M10" s="10" t="s">
        <v>85</v>
      </c>
      <c r="N10" s="9"/>
    </row>
    <row r="11" spans="1:14" ht="13.5" customHeight="1">
      <c r="A11" s="9"/>
      <c r="B11" s="427"/>
      <c r="C11" s="428"/>
      <c r="D11" s="433"/>
      <c r="E11" s="434"/>
      <c r="F11" s="440"/>
      <c r="G11" s="441"/>
      <c r="H11" s="441"/>
      <c r="I11" s="441"/>
      <c r="J11" s="441"/>
      <c r="K11" s="441"/>
      <c r="L11" s="442"/>
      <c r="M11" s="10"/>
      <c r="N11" s="9"/>
    </row>
    <row r="12" spans="1:14">
      <c r="A12" s="9"/>
      <c r="B12" s="427"/>
      <c r="C12" s="428"/>
      <c r="D12" s="435"/>
      <c r="E12" s="436"/>
      <c r="F12" s="443"/>
      <c r="G12" s="443"/>
      <c r="H12" s="443"/>
      <c r="I12" s="443"/>
      <c r="J12" s="443"/>
      <c r="K12" s="443"/>
      <c r="L12" s="444"/>
      <c r="M12" s="10"/>
      <c r="N12" s="9"/>
    </row>
    <row r="13" spans="1:14">
      <c r="A13" s="9"/>
      <c r="B13" s="427"/>
      <c r="C13" s="428"/>
      <c r="D13" s="431"/>
      <c r="E13" s="432"/>
      <c r="F13" s="437" t="s">
        <v>82</v>
      </c>
      <c r="G13" s="438"/>
      <c r="H13" s="438"/>
      <c r="I13" s="438"/>
      <c r="J13" s="438"/>
      <c r="K13" s="438"/>
      <c r="L13" s="439"/>
      <c r="M13" s="10" t="s">
        <v>85</v>
      </c>
      <c r="N13" s="9"/>
    </row>
    <row r="14" spans="1:14">
      <c r="A14" s="9"/>
      <c r="B14" s="427"/>
      <c r="C14" s="428"/>
      <c r="D14" s="433"/>
      <c r="E14" s="434"/>
      <c r="F14" s="440"/>
      <c r="G14" s="441"/>
      <c r="H14" s="441"/>
      <c r="I14" s="441"/>
      <c r="J14" s="441"/>
      <c r="K14" s="441"/>
      <c r="L14" s="442"/>
      <c r="M14" s="10"/>
      <c r="N14" s="9"/>
    </row>
    <row r="15" spans="1:14">
      <c r="A15" s="9"/>
      <c r="B15" s="429"/>
      <c r="C15" s="430"/>
      <c r="D15" s="435"/>
      <c r="E15" s="436"/>
      <c r="F15" s="443"/>
      <c r="G15" s="443"/>
      <c r="H15" s="443"/>
      <c r="I15" s="443"/>
      <c r="J15" s="443"/>
      <c r="K15" s="443"/>
      <c r="L15" s="444"/>
      <c r="M15" s="9"/>
      <c r="N15" s="9"/>
    </row>
    <row r="16" spans="1:14">
      <c r="A16" s="9"/>
      <c r="B16" s="13"/>
      <c r="C16" s="13"/>
      <c r="D16" s="31" t="str">
        <f>IF(COUNTBLANK(D10:E15)=12,"　↑　該当する方に○",IF(COUNTBLANK(D10:E15)=10,"　↑　どちらか一方に○",""))</f>
        <v>　↑　該当する方に○</v>
      </c>
      <c r="E16" s="32"/>
      <c r="F16" s="13"/>
      <c r="G16" s="13"/>
      <c r="H16" s="13"/>
      <c r="I16" s="13"/>
      <c r="J16" s="13"/>
      <c r="K16" s="13"/>
      <c r="L16" s="13"/>
      <c r="M16" s="9"/>
      <c r="N16" s="9"/>
    </row>
    <row r="17" spans="1:41">
      <c r="A17" s="9"/>
      <c r="B17" s="9"/>
      <c r="C17" s="9"/>
      <c r="D17" s="9"/>
      <c r="E17" s="9"/>
      <c r="F17" s="9"/>
      <c r="G17" s="9"/>
      <c r="H17" s="9"/>
      <c r="I17" s="9"/>
      <c r="J17" s="9"/>
      <c r="K17" s="9"/>
      <c r="L17" s="9"/>
      <c r="M17" s="9"/>
      <c r="N17" s="9"/>
    </row>
    <row r="18" spans="1:41" ht="14.25">
      <c r="A18" s="9"/>
      <c r="B18" s="94" t="s">
        <v>186</v>
      </c>
      <c r="C18" s="9"/>
      <c r="D18" s="9"/>
      <c r="E18" s="9"/>
      <c r="F18" s="9"/>
      <c r="G18" s="9"/>
      <c r="H18" s="9"/>
      <c r="I18" s="9"/>
      <c r="J18" s="9"/>
      <c r="K18" s="9"/>
      <c r="L18" s="9"/>
      <c r="M18" s="9"/>
      <c r="N18" s="9"/>
      <c r="AO18" s="9"/>
    </row>
    <row r="19" spans="1:41">
      <c r="A19" s="9"/>
      <c r="B19" s="9"/>
      <c r="C19" s="9"/>
      <c r="D19" s="9"/>
      <c r="E19" s="9"/>
      <c r="F19" s="9"/>
      <c r="G19" s="9"/>
      <c r="H19" s="9"/>
      <c r="I19" s="9"/>
      <c r="J19" s="9"/>
      <c r="K19" s="9"/>
      <c r="L19" s="9"/>
      <c r="M19" s="9"/>
      <c r="N19" s="9"/>
    </row>
    <row r="20" spans="1:41" s="34" customFormat="1" ht="14.25">
      <c r="A20" s="33"/>
      <c r="B20" s="94"/>
      <c r="C20" s="33"/>
      <c r="D20" s="33"/>
      <c r="E20" s="33"/>
      <c r="F20" s="33"/>
      <c r="G20" s="33"/>
      <c r="H20" s="33"/>
      <c r="I20" s="33"/>
      <c r="J20" s="33"/>
      <c r="K20" s="33"/>
      <c r="L20" s="33"/>
      <c r="M20" s="33"/>
      <c r="N20" s="33"/>
    </row>
    <row r="21" spans="1:41" s="34" customFormat="1">
      <c r="A21" s="33"/>
      <c r="B21" s="22"/>
      <c r="C21" s="33"/>
      <c r="D21" s="33"/>
      <c r="E21" s="33"/>
      <c r="F21" s="33"/>
      <c r="G21" s="33"/>
      <c r="H21" s="33"/>
      <c r="I21" s="33"/>
      <c r="J21" s="33"/>
      <c r="K21" s="33"/>
      <c r="L21" s="33"/>
      <c r="M21" s="33"/>
      <c r="N21" s="33"/>
    </row>
    <row r="22" spans="1:41" s="34" customFormat="1" ht="14.25">
      <c r="A22" s="33"/>
      <c r="B22" s="53"/>
      <c r="C22" s="85"/>
      <c r="D22" s="33"/>
      <c r="E22" s="33"/>
      <c r="F22" s="33"/>
      <c r="G22" s="33"/>
      <c r="H22" s="33"/>
      <c r="I22" s="33"/>
      <c r="J22" s="33"/>
      <c r="K22" s="33"/>
      <c r="L22" s="33"/>
      <c r="M22" s="33"/>
      <c r="N22" s="33"/>
    </row>
    <row r="23" spans="1:41" s="34" customFormat="1">
      <c r="A23" s="33"/>
      <c r="B23" s="20"/>
      <c r="C23" s="33"/>
      <c r="D23" s="33"/>
      <c r="E23" s="33"/>
      <c r="F23" s="33"/>
      <c r="G23" s="33"/>
      <c r="H23" s="33"/>
      <c r="I23" s="33"/>
      <c r="J23" s="33"/>
      <c r="K23" s="33"/>
      <c r="L23" s="33"/>
      <c r="M23" s="33"/>
      <c r="N23" s="33"/>
    </row>
    <row r="24" spans="1:41" s="34" customFormat="1" ht="14.25">
      <c r="A24" s="33"/>
      <c r="B24" s="53"/>
      <c r="C24" s="33"/>
      <c r="D24" s="33"/>
      <c r="E24" s="33"/>
      <c r="F24" s="33"/>
      <c r="G24" s="33"/>
      <c r="H24" s="33"/>
      <c r="I24" s="33"/>
      <c r="J24" s="33"/>
      <c r="K24" s="33"/>
      <c r="L24" s="33"/>
      <c r="M24" s="33"/>
      <c r="N24" s="33"/>
    </row>
    <row r="25" spans="1:41" ht="14.25">
      <c r="A25" s="9"/>
      <c r="B25" s="53"/>
      <c r="C25" s="9"/>
      <c r="D25" s="9"/>
      <c r="E25" s="9"/>
      <c r="F25" s="9"/>
      <c r="G25" s="9"/>
      <c r="H25" s="9"/>
      <c r="I25" s="9"/>
      <c r="J25" s="9"/>
      <c r="K25" s="9"/>
      <c r="L25" s="9"/>
      <c r="M25" s="9"/>
      <c r="N25" s="9"/>
    </row>
    <row r="26" spans="1:41" ht="14.25">
      <c r="A26" s="9"/>
      <c r="B26" s="53"/>
      <c r="C26" s="9"/>
      <c r="D26" s="9"/>
      <c r="E26" s="9"/>
      <c r="F26" s="9"/>
      <c r="G26" s="9"/>
      <c r="H26" s="9"/>
      <c r="I26" s="9"/>
      <c r="J26" s="9"/>
      <c r="K26" s="9"/>
      <c r="L26" s="9"/>
      <c r="M26" s="9"/>
      <c r="N26" s="9"/>
    </row>
    <row r="27" spans="1:41">
      <c r="A27" s="9"/>
      <c r="B27" s="9"/>
      <c r="C27" s="9"/>
      <c r="D27" s="9"/>
      <c r="E27" s="9"/>
      <c r="F27" s="9"/>
      <c r="G27" s="9"/>
      <c r="H27" s="9"/>
      <c r="I27" s="9"/>
      <c r="J27" s="9"/>
      <c r="K27" s="9"/>
      <c r="L27" s="9"/>
      <c r="M27" s="9"/>
      <c r="N27" s="9"/>
    </row>
    <row r="28" spans="1:41">
      <c r="A28" s="9"/>
      <c r="B28" s="9"/>
      <c r="C28" s="9"/>
      <c r="D28" s="9"/>
      <c r="E28" s="9"/>
      <c r="F28" s="9"/>
      <c r="G28" s="9"/>
      <c r="H28" s="9"/>
      <c r="I28" s="9"/>
      <c r="J28" s="9"/>
      <c r="K28" s="9"/>
      <c r="L28" s="9"/>
      <c r="M28" s="9"/>
      <c r="N28" s="9"/>
    </row>
    <row r="29" spans="1:41">
      <c r="A29" s="9"/>
      <c r="B29" s="9"/>
      <c r="C29" s="9"/>
      <c r="D29" s="9"/>
      <c r="E29" s="9"/>
      <c r="F29" s="9"/>
      <c r="G29" s="9"/>
      <c r="H29" s="9"/>
      <c r="I29" s="9"/>
      <c r="J29" s="9"/>
      <c r="K29" s="9"/>
      <c r="L29" s="9"/>
      <c r="M29" s="9"/>
      <c r="N29" s="9"/>
    </row>
    <row r="30" spans="1:41">
      <c r="A30" s="9"/>
      <c r="B30" s="9"/>
      <c r="C30" s="9"/>
      <c r="D30" s="9"/>
      <c r="E30" s="9"/>
      <c r="F30" s="9"/>
      <c r="G30" s="9"/>
      <c r="H30" s="9"/>
      <c r="I30" s="9"/>
      <c r="J30" s="9"/>
      <c r="K30" s="9"/>
      <c r="L30" s="9"/>
      <c r="M30" s="9"/>
      <c r="N30" s="9"/>
    </row>
    <row r="31" spans="1:41">
      <c r="A31" s="9"/>
      <c r="B31" s="9"/>
      <c r="C31" s="9"/>
      <c r="D31" s="9"/>
      <c r="E31" s="9"/>
      <c r="F31" s="9"/>
      <c r="G31" s="9"/>
      <c r="H31" s="9"/>
      <c r="I31" s="9"/>
      <c r="J31" s="9"/>
      <c r="K31" s="9"/>
      <c r="L31" s="9"/>
      <c r="M31" s="9"/>
      <c r="N31" s="9"/>
    </row>
    <row r="32" spans="1:41">
      <c r="A32" s="9"/>
      <c r="B32" s="9"/>
      <c r="C32" s="9"/>
      <c r="D32" s="9"/>
      <c r="E32" s="9"/>
      <c r="F32" s="9"/>
      <c r="G32" s="9"/>
      <c r="H32" s="9"/>
      <c r="I32" s="9"/>
      <c r="J32" s="9"/>
      <c r="K32" s="9"/>
      <c r="L32" s="9"/>
      <c r="M32" s="9"/>
      <c r="N32" s="9"/>
    </row>
    <row r="33" spans="1:14">
      <c r="A33" s="9"/>
      <c r="B33" s="9"/>
      <c r="C33" s="9"/>
      <c r="D33" s="9"/>
      <c r="E33" s="9"/>
      <c r="F33" s="9"/>
      <c r="G33" s="9"/>
      <c r="H33" s="9"/>
      <c r="I33" s="9"/>
      <c r="J33" s="9"/>
      <c r="K33" s="9"/>
      <c r="L33" s="9"/>
      <c r="M33" s="9"/>
      <c r="N33" s="9"/>
    </row>
    <row r="34" spans="1:14">
      <c r="A34" s="9"/>
      <c r="B34" s="9"/>
      <c r="C34" s="9"/>
      <c r="D34" s="9"/>
      <c r="E34" s="9"/>
      <c r="F34" s="9"/>
      <c r="G34" s="9"/>
      <c r="H34" s="9"/>
      <c r="I34" s="9"/>
      <c r="J34" s="9"/>
      <c r="K34" s="9"/>
      <c r="L34" s="9"/>
      <c r="M34" s="9"/>
      <c r="N34" s="9"/>
    </row>
    <row r="35" spans="1:14">
      <c r="A35" s="9"/>
      <c r="B35" s="9"/>
      <c r="C35" s="9"/>
      <c r="D35" s="9"/>
      <c r="E35" s="9"/>
      <c r="F35" s="9"/>
      <c r="G35" s="9"/>
      <c r="H35" s="9"/>
      <c r="I35" s="9"/>
      <c r="J35" s="9"/>
      <c r="K35" s="9"/>
      <c r="L35" s="9"/>
      <c r="M35" s="9"/>
      <c r="N35" s="9"/>
    </row>
    <row r="36" spans="1:14">
      <c r="A36" s="9"/>
      <c r="B36" s="9"/>
      <c r="C36" s="9"/>
      <c r="D36" s="9"/>
      <c r="E36" s="9"/>
      <c r="F36" s="9"/>
      <c r="G36" s="9"/>
      <c r="H36" s="9"/>
      <c r="I36" s="9"/>
      <c r="J36" s="9"/>
      <c r="K36" s="9"/>
      <c r="L36" s="9"/>
      <c r="M36" s="9"/>
      <c r="N36" s="9"/>
    </row>
    <row r="37" spans="1:14">
      <c r="A37" s="9"/>
      <c r="B37" s="9"/>
      <c r="C37" s="9"/>
      <c r="D37" s="9"/>
      <c r="E37" s="9"/>
      <c r="F37" s="9"/>
      <c r="G37" s="9"/>
      <c r="H37" s="9"/>
      <c r="I37" s="9"/>
      <c r="J37" s="9"/>
      <c r="K37" s="9"/>
      <c r="L37" s="9"/>
      <c r="M37" s="9"/>
      <c r="N37" s="9"/>
    </row>
    <row r="38" spans="1:14">
      <c r="A38" s="9"/>
      <c r="B38" s="9"/>
      <c r="C38" s="9"/>
      <c r="D38" s="9"/>
      <c r="E38" s="9"/>
      <c r="F38" s="9"/>
      <c r="G38" s="9"/>
      <c r="H38" s="9"/>
      <c r="I38" s="9"/>
      <c r="J38" s="9"/>
      <c r="K38" s="9"/>
      <c r="L38" s="9"/>
      <c r="M38" s="9"/>
      <c r="N38" s="9"/>
    </row>
    <row r="39" spans="1:14">
      <c r="A39" s="9"/>
      <c r="B39" s="9"/>
      <c r="C39" s="9"/>
      <c r="D39" s="9"/>
      <c r="E39" s="9"/>
      <c r="F39" s="9"/>
      <c r="G39" s="9"/>
      <c r="H39" s="9"/>
      <c r="I39" s="9"/>
      <c r="J39" s="9"/>
      <c r="K39" s="9"/>
      <c r="L39" s="9"/>
      <c r="M39" s="9"/>
      <c r="N39" s="9"/>
    </row>
    <row r="40" spans="1:14">
      <c r="A40" s="9"/>
      <c r="B40" s="9"/>
      <c r="C40" s="9"/>
      <c r="D40" s="9"/>
      <c r="E40" s="9"/>
      <c r="F40" s="9"/>
      <c r="G40" s="9"/>
      <c r="H40" s="9"/>
      <c r="I40" s="9"/>
      <c r="J40" s="9"/>
      <c r="K40" s="9"/>
      <c r="L40" s="9"/>
      <c r="M40" s="9"/>
      <c r="N40" s="9"/>
    </row>
    <row r="41" spans="1:14">
      <c r="A41" s="9"/>
      <c r="B41" s="9"/>
      <c r="C41" s="9"/>
      <c r="D41" s="9"/>
      <c r="E41" s="9"/>
      <c r="F41" s="9"/>
      <c r="G41" s="9"/>
      <c r="H41" s="9"/>
      <c r="I41" s="9"/>
      <c r="J41" s="9"/>
      <c r="K41" s="9"/>
      <c r="L41" s="9"/>
      <c r="M41" s="9"/>
      <c r="N41" s="9"/>
    </row>
    <row r="42" spans="1:14">
      <c r="A42" s="9"/>
      <c r="B42" s="9"/>
      <c r="C42" s="9"/>
      <c r="D42" s="9"/>
      <c r="E42" s="9"/>
      <c r="F42" s="9"/>
      <c r="G42" s="9"/>
      <c r="H42" s="9"/>
      <c r="I42" s="9"/>
      <c r="J42" s="9"/>
      <c r="K42" s="9"/>
      <c r="L42" s="9"/>
      <c r="M42" s="9"/>
      <c r="N42" s="9"/>
    </row>
    <row r="43" spans="1:14">
      <c r="A43" s="9"/>
      <c r="B43" s="9"/>
      <c r="C43" s="9"/>
      <c r="D43" s="9"/>
      <c r="E43" s="9"/>
      <c r="F43" s="9"/>
      <c r="G43" s="9"/>
      <c r="H43" s="9"/>
      <c r="I43" s="9"/>
      <c r="J43" s="9"/>
      <c r="K43" s="9"/>
      <c r="L43" s="9"/>
      <c r="M43" s="9"/>
      <c r="N43" s="9"/>
    </row>
    <row r="44" spans="1:14">
      <c r="A44" s="9"/>
      <c r="B44" s="9"/>
      <c r="C44" s="9"/>
      <c r="D44" s="9"/>
      <c r="E44" s="9"/>
      <c r="F44" s="9"/>
      <c r="G44" s="9"/>
      <c r="H44" s="9"/>
      <c r="I44" s="9"/>
      <c r="J44" s="9"/>
      <c r="K44" s="9"/>
      <c r="L44" s="9"/>
      <c r="M44" s="9"/>
      <c r="N44" s="9"/>
    </row>
    <row r="45" spans="1:14">
      <c r="A45" s="9"/>
      <c r="B45" s="9"/>
      <c r="C45" s="9"/>
      <c r="D45" s="9"/>
      <c r="E45" s="9"/>
      <c r="F45" s="9"/>
      <c r="G45" s="9"/>
      <c r="H45" s="9"/>
      <c r="I45" s="9"/>
      <c r="J45" s="9"/>
      <c r="K45" s="9"/>
      <c r="L45" s="9"/>
      <c r="M45" s="9"/>
      <c r="N45" s="9"/>
    </row>
    <row r="46" spans="1:14">
      <c r="A46" s="9"/>
      <c r="B46" s="9"/>
      <c r="C46" s="9"/>
      <c r="D46" s="9"/>
      <c r="E46" s="9"/>
      <c r="F46" s="9"/>
      <c r="G46" s="9"/>
      <c r="H46" s="9"/>
      <c r="I46" s="9"/>
      <c r="J46" s="9"/>
      <c r="K46" s="9"/>
      <c r="L46" s="9"/>
      <c r="M46" s="9"/>
      <c r="N46" s="9"/>
    </row>
    <row r="47" spans="1:14">
      <c r="A47" s="9"/>
      <c r="B47" s="9"/>
      <c r="C47" s="9"/>
      <c r="D47" s="9"/>
      <c r="E47" s="9"/>
      <c r="F47" s="9"/>
      <c r="G47" s="9"/>
      <c r="H47" s="9"/>
      <c r="I47" s="9"/>
      <c r="J47" s="9"/>
      <c r="K47" s="9"/>
      <c r="L47" s="9"/>
      <c r="M47" s="9"/>
      <c r="N47" s="9"/>
    </row>
    <row r="48" spans="1:14">
      <c r="A48" s="9"/>
      <c r="B48" s="9"/>
      <c r="C48" s="9"/>
      <c r="D48" s="9"/>
      <c r="E48" s="9"/>
      <c r="F48" s="9"/>
      <c r="G48" s="9"/>
      <c r="H48" s="9"/>
      <c r="I48" s="9"/>
      <c r="J48" s="9"/>
      <c r="K48" s="9"/>
      <c r="L48" s="9"/>
      <c r="M48" s="9"/>
      <c r="N48" s="9"/>
    </row>
    <row r="49" spans="1:14">
      <c r="A49" s="9"/>
      <c r="B49" s="9"/>
      <c r="C49" s="9"/>
      <c r="D49" s="9"/>
      <c r="E49" s="9"/>
      <c r="F49" s="9"/>
      <c r="G49" s="9"/>
      <c r="H49" s="9"/>
      <c r="I49" s="9"/>
      <c r="J49" s="9"/>
      <c r="K49" s="9"/>
      <c r="L49" s="9"/>
      <c r="M49" s="9"/>
      <c r="N49" s="9"/>
    </row>
    <row r="50" spans="1:14">
      <c r="A50" s="9"/>
      <c r="B50" s="9"/>
      <c r="C50" s="9"/>
      <c r="D50" s="9"/>
      <c r="E50" s="9"/>
      <c r="F50" s="9"/>
      <c r="G50" s="9"/>
      <c r="H50" s="9"/>
      <c r="I50" s="9"/>
      <c r="J50" s="9"/>
      <c r="K50" s="9"/>
      <c r="L50" s="9"/>
      <c r="M50" s="9"/>
      <c r="N50" s="9"/>
    </row>
    <row r="51" spans="1:14">
      <c r="A51" s="9"/>
      <c r="B51" s="9"/>
      <c r="C51" s="9"/>
      <c r="D51" s="9"/>
      <c r="E51" s="9"/>
      <c r="F51" s="9"/>
      <c r="G51" s="9"/>
      <c r="H51" s="9"/>
      <c r="I51" s="9"/>
      <c r="J51" s="9"/>
      <c r="K51" s="9"/>
      <c r="L51" s="9"/>
      <c r="M51" s="9"/>
      <c r="N51" s="9"/>
    </row>
    <row r="52" spans="1:14">
      <c r="A52" s="9"/>
      <c r="B52" s="9"/>
      <c r="C52" s="9"/>
      <c r="D52" s="9"/>
      <c r="E52" s="9"/>
      <c r="F52" s="9"/>
      <c r="G52" s="9"/>
      <c r="H52" s="9"/>
      <c r="I52" s="9"/>
      <c r="J52" s="9"/>
      <c r="K52" s="9"/>
      <c r="L52" s="9"/>
      <c r="M52" s="9"/>
      <c r="N52" s="9"/>
    </row>
    <row r="53" spans="1:14">
      <c r="A53" s="9"/>
      <c r="B53" s="9"/>
      <c r="C53" s="9"/>
      <c r="D53" s="9"/>
      <c r="E53" s="9"/>
      <c r="F53" s="9"/>
      <c r="G53" s="9"/>
      <c r="H53" s="9"/>
      <c r="I53" s="9"/>
      <c r="J53" s="9"/>
      <c r="K53" s="9"/>
      <c r="L53" s="9"/>
      <c r="M53" s="9"/>
      <c r="N53" s="9"/>
    </row>
    <row r="54" spans="1:14">
      <c r="A54" s="9"/>
      <c r="B54" s="9"/>
      <c r="C54" s="9"/>
      <c r="D54" s="9"/>
      <c r="E54" s="9"/>
      <c r="F54" s="9"/>
      <c r="G54" s="9"/>
      <c r="H54" s="9"/>
      <c r="I54" s="9"/>
      <c r="J54" s="9"/>
      <c r="K54" s="9"/>
      <c r="L54" s="9"/>
      <c r="M54" s="9"/>
      <c r="N54" s="9"/>
    </row>
    <row r="55" spans="1:14">
      <c r="A55" s="9"/>
      <c r="B55" s="9"/>
      <c r="C55" s="9"/>
      <c r="D55" s="9"/>
      <c r="E55" s="9"/>
      <c r="F55" s="9"/>
      <c r="G55" s="9"/>
      <c r="H55" s="9"/>
      <c r="I55" s="9"/>
      <c r="J55" s="9"/>
      <c r="K55" s="9"/>
      <c r="L55" s="9"/>
      <c r="M55" s="9"/>
      <c r="N55" s="9"/>
    </row>
    <row r="56" spans="1:14">
      <c r="A56" s="9"/>
      <c r="B56" s="9"/>
      <c r="C56" s="9"/>
      <c r="D56" s="9"/>
      <c r="E56" s="9"/>
      <c r="F56" s="9"/>
      <c r="G56" s="9"/>
      <c r="H56" s="9"/>
      <c r="I56" s="9"/>
      <c r="J56" s="9"/>
      <c r="K56" s="9"/>
      <c r="L56" s="9"/>
      <c r="M56" s="9"/>
      <c r="N56" s="9"/>
    </row>
    <row r="57" spans="1:14">
      <c r="A57" s="9"/>
      <c r="B57" s="9"/>
      <c r="C57" s="9"/>
      <c r="D57" s="9"/>
      <c r="E57" s="9"/>
      <c r="F57" s="9"/>
      <c r="G57" s="9"/>
      <c r="H57" s="9"/>
      <c r="I57" s="9"/>
      <c r="J57" s="9"/>
      <c r="K57" s="9"/>
      <c r="L57" s="9"/>
      <c r="M57" s="9"/>
      <c r="N57" s="9"/>
    </row>
    <row r="58" spans="1:14">
      <c r="A58" s="9"/>
      <c r="B58" s="9"/>
      <c r="C58" s="9"/>
      <c r="D58" s="9"/>
      <c r="E58" s="9"/>
      <c r="F58" s="9"/>
      <c r="G58" s="9"/>
      <c r="H58" s="9"/>
      <c r="I58" s="9"/>
      <c r="J58" s="9"/>
      <c r="K58" s="9"/>
      <c r="L58" s="9"/>
      <c r="M58" s="9"/>
      <c r="N58" s="9"/>
    </row>
    <row r="59" spans="1:14">
      <c r="A59" s="9"/>
      <c r="B59" s="9"/>
      <c r="C59" s="9"/>
      <c r="D59" s="9"/>
      <c r="E59" s="9"/>
      <c r="F59" s="9"/>
      <c r="G59" s="9"/>
      <c r="H59" s="9"/>
      <c r="I59" s="9"/>
      <c r="J59" s="9"/>
      <c r="K59" s="9"/>
      <c r="L59" s="9"/>
      <c r="M59" s="9"/>
      <c r="N59" s="9"/>
    </row>
    <row r="60" spans="1:14">
      <c r="A60" s="9"/>
      <c r="B60" s="9"/>
      <c r="C60" s="9"/>
      <c r="D60" s="9"/>
      <c r="E60" s="9"/>
      <c r="F60" s="9"/>
      <c r="G60" s="9"/>
      <c r="H60" s="9"/>
      <c r="I60" s="9"/>
      <c r="J60" s="9"/>
      <c r="K60" s="9"/>
      <c r="L60" s="9"/>
      <c r="M60" s="9"/>
      <c r="N60" s="9"/>
    </row>
    <row r="61" spans="1:14" ht="18.75">
      <c r="A61" s="460" t="s">
        <v>142</v>
      </c>
      <c r="B61" s="460"/>
      <c r="C61" s="460"/>
      <c r="D61" s="460"/>
      <c r="E61" s="460"/>
      <c r="F61" s="460"/>
      <c r="G61" s="460"/>
      <c r="H61" s="460"/>
      <c r="I61" s="460"/>
      <c r="J61" s="460"/>
      <c r="K61" s="460"/>
      <c r="L61" s="460"/>
      <c r="M61" s="460"/>
      <c r="N61" s="9"/>
    </row>
    <row r="62" spans="1:14">
      <c r="A62" s="9"/>
      <c r="B62" s="9"/>
      <c r="C62" s="9"/>
      <c r="D62" s="9"/>
      <c r="E62" s="9"/>
      <c r="F62" s="9"/>
      <c r="G62" s="9"/>
      <c r="H62" s="9"/>
      <c r="I62" s="9"/>
      <c r="J62" s="9"/>
      <c r="K62" s="9"/>
      <c r="L62" s="9"/>
      <c r="M62" s="9"/>
      <c r="N62" s="9"/>
    </row>
  </sheetData>
  <sheetProtection sheet="1" formatCells="0" selectLockedCells="1"/>
  <mergeCells count="9">
    <mergeCell ref="A61:M61"/>
    <mergeCell ref="K2:M3"/>
    <mergeCell ref="K1:M1"/>
    <mergeCell ref="A7:M7"/>
    <mergeCell ref="B10:C15"/>
    <mergeCell ref="D10:E12"/>
    <mergeCell ref="F10:L12"/>
    <mergeCell ref="D13:E15"/>
    <mergeCell ref="F13:L15"/>
  </mergeCells>
  <phoneticPr fontId="119"/>
  <dataValidations count="2">
    <dataValidation type="list" allowBlank="1" showInputMessage="1" showErrorMessage="1" sqref="D10:E12">
      <formula1>$M$10:$M$11</formula1>
    </dataValidation>
    <dataValidation type="list" allowBlank="1" showInputMessage="1" showErrorMessage="1" sqref="D13:E15">
      <formula1>$M$13:$M$14</formula1>
    </dataValidation>
  </dataValidations>
  <printOptions horizontalCentered="1"/>
  <pageMargins left="0.78740157480314965" right="0.59055118110236227" top="0.39370078740157483" bottom="0.39370078740157483" header="0.31496062992125984" footer="0.31496062992125984"/>
  <pageSetup paperSize="9" orientation="portrait" verticalDpi="3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tabColor rgb="FFFFFF00"/>
    <pageSetUpPr fitToPage="1"/>
  </sheetPr>
  <dimension ref="A1:AO61"/>
  <sheetViews>
    <sheetView showGridLines="0" view="pageBreakPreview" zoomScaleNormal="100" zoomScaleSheetLayoutView="100" workbookViewId="0">
      <selection activeCell="D10" sqref="D10:E12"/>
    </sheetView>
  </sheetViews>
  <sheetFormatPr defaultColWidth="6.5" defaultRowHeight="13.5"/>
  <cols>
    <col min="1" max="3" width="6.5" style="11"/>
    <col min="4" max="4" width="7.625" style="11" bestFit="1" customWidth="1"/>
    <col min="5" max="13" width="6.5" style="11"/>
    <col min="14" max="14" width="11.875" style="11" hidden="1" customWidth="1"/>
    <col min="15" max="16384" width="6.5" style="11"/>
  </cols>
  <sheetData>
    <row r="1" spans="1:15" ht="24">
      <c r="A1" s="9"/>
      <c r="B1" s="9"/>
      <c r="C1" s="9"/>
      <c r="D1" s="9"/>
      <c r="E1" s="9"/>
      <c r="F1" s="9"/>
      <c r="G1" s="9"/>
      <c r="H1" s="9"/>
      <c r="I1" s="9"/>
      <c r="J1" s="120"/>
      <c r="K1" s="692" t="s">
        <v>431</v>
      </c>
      <c r="L1" s="692"/>
      <c r="M1" s="692"/>
      <c r="N1" s="9"/>
      <c r="O1" s="238"/>
    </row>
    <row r="2" spans="1:15" ht="18" customHeight="1">
      <c r="A2" s="9"/>
      <c r="B2" s="9"/>
      <c r="C2" s="9"/>
      <c r="D2" s="9"/>
      <c r="E2" s="9"/>
      <c r="F2" s="9"/>
      <c r="G2" s="9"/>
      <c r="H2" s="9"/>
      <c r="I2" s="9"/>
      <c r="J2" s="9"/>
      <c r="K2" s="579" t="s">
        <v>369</v>
      </c>
      <c r="L2" s="579"/>
      <c r="M2" s="579"/>
      <c r="N2" s="9"/>
      <c r="O2" s="238"/>
    </row>
    <row r="3" spans="1:15" ht="18" customHeight="1">
      <c r="A3" s="9"/>
      <c r="B3" s="9"/>
      <c r="C3" s="9"/>
      <c r="D3" s="9"/>
      <c r="E3" s="9"/>
      <c r="F3" s="9"/>
      <c r="G3" s="9"/>
      <c r="H3" s="9"/>
      <c r="I3" s="9"/>
      <c r="J3" s="9"/>
      <c r="K3" s="579"/>
      <c r="L3" s="579"/>
      <c r="M3" s="579"/>
      <c r="N3" s="9"/>
      <c r="O3" s="238"/>
    </row>
    <row r="4" spans="1:15">
      <c r="A4" s="9"/>
      <c r="B4" s="9"/>
      <c r="C4" s="9"/>
      <c r="D4" s="9"/>
      <c r="E4" s="9"/>
      <c r="F4" s="9"/>
      <c r="G4" s="9"/>
      <c r="H4" s="9"/>
      <c r="I4" s="9"/>
      <c r="J4" s="9"/>
      <c r="K4" s="9"/>
      <c r="L4" s="9"/>
      <c r="M4" s="9"/>
      <c r="N4" s="9"/>
      <c r="O4" s="238"/>
    </row>
    <row r="5" spans="1:15">
      <c r="A5" s="9"/>
      <c r="B5" s="9"/>
      <c r="C5" s="9"/>
      <c r="D5" s="9"/>
      <c r="E5" s="9"/>
      <c r="F5" s="9"/>
      <c r="G5" s="9"/>
      <c r="H5" s="9"/>
      <c r="I5" s="9"/>
      <c r="J5" s="9"/>
      <c r="K5" s="9"/>
      <c r="L5" s="9"/>
      <c r="M5" s="9"/>
      <c r="N5" s="9"/>
      <c r="O5" s="238"/>
    </row>
    <row r="6" spans="1:15">
      <c r="A6" s="9"/>
      <c r="B6" s="9"/>
      <c r="C6" s="9"/>
      <c r="D6" s="9"/>
      <c r="E6" s="9"/>
      <c r="F6" s="9"/>
      <c r="G6" s="9"/>
      <c r="H6" s="9"/>
      <c r="I6" s="9"/>
      <c r="J6" s="9"/>
      <c r="K6" s="9"/>
      <c r="L6" s="9"/>
      <c r="M6" s="9"/>
      <c r="N6" s="9"/>
      <c r="O6" s="238"/>
    </row>
    <row r="7" spans="1:15" ht="17.25">
      <c r="A7" s="423" t="s">
        <v>241</v>
      </c>
      <c r="B7" s="423"/>
      <c r="C7" s="423"/>
      <c r="D7" s="423"/>
      <c r="E7" s="423"/>
      <c r="F7" s="423"/>
      <c r="G7" s="423"/>
      <c r="H7" s="423"/>
      <c r="I7" s="423"/>
      <c r="J7" s="423"/>
      <c r="K7" s="423"/>
      <c r="L7" s="423"/>
      <c r="M7" s="423"/>
      <c r="N7" s="231">
        <v>22</v>
      </c>
      <c r="O7" s="238"/>
    </row>
    <row r="8" spans="1:15">
      <c r="A8" s="174"/>
      <c r="B8" s="174"/>
      <c r="C8" s="174"/>
      <c r="D8" s="174"/>
      <c r="E8" s="174"/>
      <c r="F8" s="174"/>
      <c r="G8" s="174"/>
      <c r="H8" s="174"/>
      <c r="I8" s="174"/>
      <c r="J8" s="174"/>
      <c r="K8" s="174"/>
      <c r="L8" s="174"/>
      <c r="M8" s="174"/>
      <c r="N8" s="231">
        <v>23</v>
      </c>
      <c r="O8" s="238"/>
    </row>
    <row r="9" spans="1:15">
      <c r="A9" s="9"/>
      <c r="B9" s="9"/>
      <c r="C9" s="9"/>
      <c r="D9" s="9"/>
      <c r="E9" s="9"/>
      <c r="F9" s="9"/>
      <c r="G9" s="9"/>
      <c r="H9" s="9"/>
      <c r="I9" s="9"/>
      <c r="J9" s="9"/>
      <c r="K9" s="9"/>
      <c r="L9" s="9"/>
      <c r="M9" s="9"/>
      <c r="N9" s="231">
        <v>24</v>
      </c>
      <c r="O9" s="238"/>
    </row>
    <row r="10" spans="1:15" ht="13.5" customHeight="1">
      <c r="A10" s="9"/>
      <c r="B10" s="864" t="s">
        <v>264</v>
      </c>
      <c r="C10" s="865"/>
      <c r="D10" s="431"/>
      <c r="E10" s="432"/>
      <c r="F10" s="437" t="s">
        <v>171</v>
      </c>
      <c r="G10" s="438"/>
      <c r="H10" s="438"/>
      <c r="I10" s="438"/>
      <c r="J10" s="438"/>
      <c r="K10" s="438"/>
      <c r="L10" s="439"/>
      <c r="M10" s="10" t="s">
        <v>0</v>
      </c>
      <c r="N10" s="232">
        <v>25</v>
      </c>
      <c r="O10" s="238"/>
    </row>
    <row r="11" spans="1:15" ht="13.5" customHeight="1">
      <c r="A11" s="9"/>
      <c r="B11" s="866"/>
      <c r="C11" s="867"/>
      <c r="D11" s="433"/>
      <c r="E11" s="434"/>
      <c r="F11" s="440"/>
      <c r="G11" s="441"/>
      <c r="H11" s="441"/>
      <c r="I11" s="441"/>
      <c r="J11" s="441"/>
      <c r="K11" s="441"/>
      <c r="L11" s="442"/>
      <c r="M11" s="10"/>
      <c r="N11" s="232">
        <v>26</v>
      </c>
      <c r="O11" s="238"/>
    </row>
    <row r="12" spans="1:15">
      <c r="A12" s="9"/>
      <c r="B12" s="866"/>
      <c r="C12" s="867"/>
      <c r="D12" s="435"/>
      <c r="E12" s="436"/>
      <c r="F12" s="443"/>
      <c r="G12" s="443"/>
      <c r="H12" s="443"/>
      <c r="I12" s="443"/>
      <c r="J12" s="443"/>
      <c r="K12" s="443"/>
      <c r="L12" s="444"/>
      <c r="M12" s="10"/>
      <c r="N12" s="231">
        <v>27</v>
      </c>
      <c r="O12" s="238"/>
    </row>
    <row r="13" spans="1:15">
      <c r="A13" s="9"/>
      <c r="B13" s="866"/>
      <c r="C13" s="867"/>
      <c r="D13" s="431"/>
      <c r="E13" s="432"/>
      <c r="F13" s="437" t="s">
        <v>167</v>
      </c>
      <c r="G13" s="438"/>
      <c r="H13" s="438"/>
      <c r="I13" s="438"/>
      <c r="J13" s="438"/>
      <c r="K13" s="438"/>
      <c r="L13" s="439"/>
      <c r="M13" s="10" t="s">
        <v>0</v>
      </c>
      <c r="N13" s="231">
        <v>28</v>
      </c>
      <c r="O13" s="238"/>
    </row>
    <row r="14" spans="1:15">
      <c r="A14" s="9"/>
      <c r="B14" s="866"/>
      <c r="C14" s="867"/>
      <c r="D14" s="433"/>
      <c r="E14" s="434"/>
      <c r="F14" s="440"/>
      <c r="G14" s="441"/>
      <c r="H14" s="441"/>
      <c r="I14" s="441"/>
      <c r="J14" s="441"/>
      <c r="K14" s="441"/>
      <c r="L14" s="442"/>
      <c r="M14" s="10"/>
      <c r="N14" s="9"/>
      <c r="O14" s="238"/>
    </row>
    <row r="15" spans="1:15">
      <c r="A15" s="9"/>
      <c r="B15" s="874"/>
      <c r="C15" s="875"/>
      <c r="D15" s="435"/>
      <c r="E15" s="436"/>
      <c r="F15" s="443"/>
      <c r="G15" s="443"/>
      <c r="H15" s="443"/>
      <c r="I15" s="443"/>
      <c r="J15" s="443"/>
      <c r="K15" s="443"/>
      <c r="L15" s="444"/>
      <c r="M15" s="9"/>
      <c r="N15" s="9"/>
      <c r="O15" s="238"/>
    </row>
    <row r="16" spans="1:15">
      <c r="A16" s="9"/>
      <c r="B16" s="13"/>
      <c r="C16" s="13"/>
      <c r="D16" s="31" t="str">
        <f>IF(COUNTBLANK(D10:E15)=12,"　↑　該当する方に○",IF(COUNTBLANK(D10:E15)=10,"　↑　どちらか一方に○",""))</f>
        <v>　↑　該当する方に○</v>
      </c>
      <c r="E16" s="32"/>
      <c r="F16" s="13"/>
      <c r="G16" s="13"/>
      <c r="H16" s="13"/>
      <c r="I16" s="13"/>
      <c r="J16" s="13"/>
      <c r="K16" s="13"/>
      <c r="L16" s="13"/>
      <c r="M16" s="9"/>
      <c r="N16" s="9"/>
      <c r="O16" s="238"/>
    </row>
    <row r="17" spans="1:41">
      <c r="A17" s="9"/>
      <c r="B17" s="13"/>
      <c r="C17" s="13"/>
      <c r="D17" s="13"/>
      <c r="E17" s="13"/>
      <c r="F17" s="13"/>
      <c r="G17" s="13"/>
      <c r="H17" s="13"/>
      <c r="I17" s="13"/>
      <c r="J17" s="13"/>
      <c r="K17" s="13"/>
      <c r="L17" s="13"/>
      <c r="M17" s="9"/>
      <c r="N17" s="9"/>
      <c r="O17" s="238"/>
    </row>
    <row r="18" spans="1:41">
      <c r="A18" s="9"/>
      <c r="B18" s="13"/>
      <c r="C18" s="13"/>
      <c r="D18" s="13"/>
      <c r="E18" s="13"/>
      <c r="F18" s="13"/>
      <c r="G18" s="13"/>
      <c r="H18" s="13"/>
      <c r="I18" s="13"/>
      <c r="J18" s="13"/>
      <c r="K18" s="13"/>
      <c r="L18" s="13"/>
      <c r="M18" s="9"/>
      <c r="N18" s="9"/>
      <c r="O18" s="238"/>
    </row>
    <row r="19" spans="1:41">
      <c r="A19" s="9"/>
      <c r="B19" s="13"/>
      <c r="C19" s="13"/>
      <c r="D19" s="13"/>
      <c r="E19" s="13"/>
      <c r="F19" s="13"/>
      <c r="G19" s="13"/>
      <c r="H19" s="13"/>
      <c r="I19" s="13"/>
      <c r="J19" s="13"/>
      <c r="K19" s="13"/>
      <c r="L19" s="13"/>
      <c r="M19" s="9"/>
      <c r="N19" s="9"/>
      <c r="O19" s="238"/>
      <c r="AO19" s="9"/>
    </row>
    <row r="20" spans="1:41">
      <c r="A20" s="9"/>
      <c r="B20" s="13"/>
      <c r="C20" s="13"/>
      <c r="D20" s="13"/>
      <c r="E20" s="13"/>
      <c r="F20" s="13"/>
      <c r="G20" s="13"/>
      <c r="H20" s="13"/>
      <c r="I20" s="13"/>
      <c r="J20" s="13"/>
      <c r="K20" s="13"/>
      <c r="L20" s="13"/>
      <c r="M20" s="9"/>
      <c r="N20" s="9"/>
      <c r="O20" s="238"/>
    </row>
    <row r="21" spans="1:41">
      <c r="A21" s="9"/>
      <c r="B21" s="13" t="s">
        <v>166</v>
      </c>
      <c r="C21" s="13"/>
      <c r="D21" s="13"/>
      <c r="E21" s="13"/>
      <c r="F21" s="13"/>
      <c r="G21" s="13"/>
      <c r="H21" s="13"/>
      <c r="I21" s="13"/>
      <c r="J21" s="13"/>
      <c r="K21" s="13"/>
      <c r="L21" s="13"/>
      <c r="M21" s="9"/>
      <c r="N21" s="9"/>
      <c r="O21" s="238"/>
    </row>
    <row r="22" spans="1:41" ht="13.5" customHeight="1">
      <c r="A22" s="9"/>
      <c r="B22" s="854" t="s">
        <v>265</v>
      </c>
      <c r="C22" s="854"/>
      <c r="D22" s="838" t="s">
        <v>155</v>
      </c>
      <c r="E22" s="839"/>
      <c r="F22" s="839"/>
      <c r="G22" s="839"/>
      <c r="H22" s="855"/>
      <c r="I22" s="858" t="s">
        <v>266</v>
      </c>
      <c r="J22" s="858"/>
      <c r="K22" s="858"/>
      <c r="L22" s="859"/>
      <c r="M22" s="9"/>
      <c r="N22" s="9"/>
      <c r="O22" s="238"/>
    </row>
    <row r="23" spans="1:41" ht="13.5" customHeight="1">
      <c r="A23" s="9"/>
      <c r="B23" s="854"/>
      <c r="C23" s="854"/>
      <c r="D23" s="840"/>
      <c r="E23" s="841"/>
      <c r="F23" s="841"/>
      <c r="G23" s="841"/>
      <c r="H23" s="856"/>
      <c r="I23" s="860"/>
      <c r="J23" s="860"/>
      <c r="K23" s="860"/>
      <c r="L23" s="861"/>
      <c r="M23" s="9"/>
      <c r="N23" s="9"/>
      <c r="O23" s="238"/>
    </row>
    <row r="24" spans="1:41" ht="13.5" customHeight="1">
      <c r="A24" s="9"/>
      <c r="B24" s="854"/>
      <c r="C24" s="854"/>
      <c r="D24" s="842"/>
      <c r="E24" s="843"/>
      <c r="F24" s="843"/>
      <c r="G24" s="843"/>
      <c r="H24" s="857"/>
      <c r="I24" s="862"/>
      <c r="J24" s="862"/>
      <c r="K24" s="862"/>
      <c r="L24" s="863"/>
      <c r="M24" s="9"/>
      <c r="N24" s="9"/>
      <c r="O24" s="238"/>
    </row>
    <row r="25" spans="1:41" ht="13.5" customHeight="1">
      <c r="A25" s="9"/>
      <c r="B25" s="864" t="s">
        <v>267</v>
      </c>
      <c r="C25" s="865"/>
      <c r="D25" s="868"/>
      <c r="E25" s="873" t="s">
        <v>268</v>
      </c>
      <c r="F25" s="873"/>
      <c r="G25" s="873"/>
      <c r="H25" s="873"/>
      <c r="I25" s="873"/>
      <c r="J25" s="873"/>
      <c r="K25" s="873"/>
      <c r="L25" s="873"/>
      <c r="M25" s="38" t="s">
        <v>0</v>
      </c>
      <c r="N25" s="9"/>
      <c r="O25" s="238"/>
    </row>
    <row r="26" spans="1:41">
      <c r="A26" s="9"/>
      <c r="B26" s="866"/>
      <c r="C26" s="867"/>
      <c r="D26" s="868"/>
      <c r="E26" s="873"/>
      <c r="F26" s="873"/>
      <c r="G26" s="873"/>
      <c r="H26" s="873"/>
      <c r="I26" s="873"/>
      <c r="J26" s="873"/>
      <c r="K26" s="873"/>
      <c r="L26" s="873"/>
      <c r="M26" s="38"/>
      <c r="N26" s="9"/>
      <c r="O26" s="238"/>
    </row>
    <row r="27" spans="1:41" ht="13.5" customHeight="1">
      <c r="A27" s="9"/>
      <c r="B27" s="866"/>
      <c r="C27" s="867"/>
      <c r="D27" s="868"/>
      <c r="E27" s="873" t="s">
        <v>196</v>
      </c>
      <c r="F27" s="873"/>
      <c r="G27" s="873"/>
      <c r="H27" s="873"/>
      <c r="I27" s="873"/>
      <c r="J27" s="873"/>
      <c r="K27" s="873"/>
      <c r="L27" s="873"/>
      <c r="M27" s="38" t="s">
        <v>0</v>
      </c>
      <c r="N27" s="9"/>
      <c r="O27" s="238"/>
    </row>
    <row r="28" spans="1:41" ht="13.5" customHeight="1">
      <c r="A28" s="9"/>
      <c r="B28" s="866"/>
      <c r="C28" s="867"/>
      <c r="D28" s="868"/>
      <c r="E28" s="873"/>
      <c r="F28" s="873"/>
      <c r="G28" s="873"/>
      <c r="H28" s="873"/>
      <c r="I28" s="873"/>
      <c r="J28" s="873"/>
      <c r="K28" s="873"/>
      <c r="L28" s="873"/>
      <c r="M28" s="38"/>
      <c r="N28" s="9"/>
      <c r="O28" s="238"/>
    </row>
    <row r="29" spans="1:41" ht="13.5" customHeight="1">
      <c r="A29" s="9"/>
      <c r="B29" s="869" t="s">
        <v>242</v>
      </c>
      <c r="C29" s="870"/>
      <c r="D29" s="868"/>
      <c r="E29" s="873" t="s">
        <v>197</v>
      </c>
      <c r="F29" s="873"/>
      <c r="G29" s="873"/>
      <c r="H29" s="873"/>
      <c r="I29" s="873"/>
      <c r="J29" s="873"/>
      <c r="K29" s="873"/>
      <c r="L29" s="873"/>
      <c r="M29" s="38" t="s">
        <v>0</v>
      </c>
      <c r="N29" s="9"/>
      <c r="O29" s="238"/>
    </row>
    <row r="30" spans="1:41">
      <c r="A30" s="9"/>
      <c r="B30" s="869"/>
      <c r="C30" s="870"/>
      <c r="D30" s="868"/>
      <c r="E30" s="873"/>
      <c r="F30" s="873"/>
      <c r="G30" s="873"/>
      <c r="H30" s="873"/>
      <c r="I30" s="873"/>
      <c r="J30" s="873"/>
      <c r="K30" s="873"/>
      <c r="L30" s="873"/>
      <c r="M30" s="38"/>
      <c r="N30" s="9"/>
      <c r="O30" s="238"/>
    </row>
    <row r="31" spans="1:41" ht="13.5" customHeight="1">
      <c r="A31" s="9"/>
      <c r="B31" s="869"/>
      <c r="C31" s="870"/>
      <c r="D31" s="868"/>
      <c r="E31" s="873" t="s">
        <v>198</v>
      </c>
      <c r="F31" s="873"/>
      <c r="G31" s="873"/>
      <c r="H31" s="873"/>
      <c r="I31" s="873"/>
      <c r="J31" s="873"/>
      <c r="K31" s="873"/>
      <c r="L31" s="873"/>
      <c r="M31" s="38" t="s">
        <v>0</v>
      </c>
      <c r="N31" s="9"/>
      <c r="O31" s="238"/>
    </row>
    <row r="32" spans="1:41">
      <c r="A32" s="9"/>
      <c r="B32" s="871"/>
      <c r="C32" s="872"/>
      <c r="D32" s="868"/>
      <c r="E32" s="873"/>
      <c r="F32" s="873"/>
      <c r="G32" s="873"/>
      <c r="H32" s="873"/>
      <c r="I32" s="873"/>
      <c r="J32" s="873"/>
      <c r="K32" s="873"/>
      <c r="L32" s="873"/>
      <c r="M32" s="38"/>
      <c r="N32" s="9"/>
      <c r="O32" s="238"/>
    </row>
    <row r="33" spans="1:15">
      <c r="A33" s="9"/>
      <c r="B33" s="9"/>
      <c r="C33" s="9"/>
      <c r="D33" s="31" t="str">
        <f>IF(D13="○","",IF(COUNTBLANK(D25:D32)=8,"　↑　該当するものに○",IF(COUNTBLANK(D25:D32)&lt;=6,"　↑　どれか1つに○","")))</f>
        <v>　↑　該当するものに○</v>
      </c>
      <c r="E33" s="9"/>
      <c r="F33" s="9"/>
      <c r="G33" s="9"/>
      <c r="H33" s="9"/>
      <c r="I33" s="9"/>
      <c r="J33" s="9"/>
      <c r="K33" s="9"/>
      <c r="L33" s="9"/>
      <c r="M33" s="9"/>
      <c r="N33" s="9"/>
      <c r="O33" s="238"/>
    </row>
    <row r="34" spans="1:15">
      <c r="A34" s="9"/>
      <c r="B34" s="9"/>
      <c r="C34" s="9"/>
      <c r="D34" s="9"/>
      <c r="E34" s="9"/>
      <c r="F34" s="9"/>
      <c r="G34" s="9"/>
      <c r="H34" s="9"/>
      <c r="I34" s="9"/>
      <c r="J34" s="9"/>
      <c r="K34" s="9"/>
      <c r="L34" s="9"/>
      <c r="M34" s="9"/>
      <c r="N34" s="9"/>
      <c r="O34" s="238"/>
    </row>
    <row r="35" spans="1:15">
      <c r="A35" s="9"/>
      <c r="B35" s="9"/>
      <c r="C35" s="118" t="s">
        <v>335</v>
      </c>
      <c r="D35" s="9"/>
      <c r="E35" s="9"/>
      <c r="F35" s="9"/>
      <c r="G35" s="9"/>
      <c r="H35" s="9"/>
      <c r="I35" s="9"/>
      <c r="J35" s="9"/>
      <c r="K35" s="9"/>
      <c r="L35" s="9"/>
      <c r="M35" s="9"/>
      <c r="N35" s="9"/>
      <c r="O35" s="238"/>
    </row>
    <row r="36" spans="1:15">
      <c r="A36" s="9"/>
      <c r="B36" s="9"/>
      <c r="C36" s="9"/>
      <c r="D36" s="9"/>
      <c r="E36" s="9"/>
      <c r="F36" s="9"/>
      <c r="G36" s="9"/>
      <c r="H36" s="9"/>
      <c r="I36" s="9"/>
      <c r="J36" s="9"/>
      <c r="K36" s="9"/>
      <c r="L36" s="9"/>
      <c r="M36" s="9"/>
      <c r="N36" s="9"/>
      <c r="O36" s="238"/>
    </row>
    <row r="37" spans="1:15" s="34" customFormat="1" ht="14.25" customHeight="1">
      <c r="A37" s="33"/>
      <c r="B37" s="94" t="s">
        <v>243</v>
      </c>
      <c r="C37" s="85"/>
      <c r="D37" s="85"/>
      <c r="E37" s="85"/>
      <c r="F37" s="85"/>
      <c r="G37" s="85"/>
      <c r="H37" s="85"/>
      <c r="I37" s="85"/>
      <c r="J37" s="85"/>
      <c r="K37" s="85"/>
      <c r="L37" s="85"/>
      <c r="M37" s="85"/>
      <c r="N37" s="33"/>
      <c r="O37" s="241"/>
    </row>
    <row r="38" spans="1:15" s="34" customFormat="1" ht="14.25">
      <c r="A38" s="33"/>
      <c r="B38" s="94"/>
      <c r="C38" s="33"/>
      <c r="D38" s="33"/>
      <c r="E38" s="33"/>
      <c r="F38" s="33"/>
      <c r="G38" s="33"/>
      <c r="H38" s="33"/>
      <c r="I38" s="33"/>
      <c r="J38" s="33"/>
      <c r="K38" s="33"/>
      <c r="L38" s="33"/>
      <c r="M38" s="33"/>
      <c r="N38" s="33"/>
      <c r="O38" s="241"/>
    </row>
    <row r="39" spans="1:15" s="34" customFormat="1">
      <c r="A39" s="33"/>
      <c r="B39" s="22"/>
      <c r="C39" s="33"/>
      <c r="D39" s="33"/>
      <c r="E39" s="33"/>
      <c r="F39" s="33"/>
      <c r="G39" s="33"/>
      <c r="H39" s="33"/>
      <c r="I39" s="33"/>
      <c r="J39" s="33"/>
      <c r="K39" s="33"/>
      <c r="L39" s="33"/>
      <c r="M39" s="33"/>
      <c r="N39" s="33"/>
      <c r="O39" s="241"/>
    </row>
    <row r="40" spans="1:15" s="34" customFormat="1">
      <c r="A40" s="33"/>
      <c r="B40" s="22"/>
      <c r="C40" s="33"/>
      <c r="D40" s="33"/>
      <c r="E40" s="33"/>
      <c r="F40" s="33"/>
      <c r="G40" s="33"/>
      <c r="H40" s="33"/>
      <c r="I40" s="33"/>
      <c r="J40" s="33"/>
      <c r="K40" s="33"/>
      <c r="L40" s="33"/>
      <c r="M40" s="33"/>
      <c r="N40" s="33"/>
      <c r="O40" s="241"/>
    </row>
    <row r="41" spans="1:15" s="34" customFormat="1">
      <c r="A41" s="33"/>
      <c r="B41" s="22"/>
      <c r="C41" s="33"/>
      <c r="D41" s="33"/>
      <c r="E41" s="33"/>
      <c r="F41" s="33"/>
      <c r="G41" s="33"/>
      <c r="H41" s="33"/>
      <c r="I41" s="33"/>
      <c r="J41" s="33"/>
      <c r="K41" s="33"/>
      <c r="L41" s="33"/>
      <c r="M41" s="33"/>
      <c r="N41" s="33"/>
      <c r="O41" s="241"/>
    </row>
    <row r="42" spans="1:15" s="34" customFormat="1">
      <c r="A42" s="33"/>
      <c r="B42" s="22"/>
      <c r="C42" s="33"/>
      <c r="D42" s="33"/>
      <c r="E42" s="33"/>
      <c r="F42" s="33"/>
      <c r="G42" s="33"/>
      <c r="H42" s="33"/>
      <c r="I42" s="33"/>
      <c r="J42" s="33"/>
      <c r="K42" s="33"/>
      <c r="L42" s="33"/>
      <c r="M42" s="33"/>
      <c r="N42" s="33"/>
      <c r="O42" s="241"/>
    </row>
    <row r="43" spans="1:15" s="34" customFormat="1">
      <c r="A43" s="33"/>
      <c r="B43" s="22"/>
      <c r="C43" s="33"/>
      <c r="D43" s="33"/>
      <c r="E43" s="33"/>
      <c r="F43" s="33"/>
      <c r="G43" s="33"/>
      <c r="H43" s="33"/>
      <c r="I43" s="33"/>
      <c r="J43" s="33"/>
      <c r="K43" s="33"/>
      <c r="L43" s="33"/>
      <c r="M43" s="33"/>
      <c r="N43" s="33"/>
      <c r="O43" s="241"/>
    </row>
    <row r="44" spans="1:15" s="34" customFormat="1">
      <c r="A44" s="33"/>
      <c r="B44" s="22"/>
      <c r="C44" s="33"/>
      <c r="D44" s="33"/>
      <c r="E44" s="33"/>
      <c r="F44" s="33"/>
      <c r="G44" s="33"/>
      <c r="H44" s="33"/>
      <c r="I44" s="33"/>
      <c r="J44" s="33"/>
      <c r="K44" s="33"/>
      <c r="L44" s="33"/>
      <c r="M44" s="33"/>
      <c r="N44" s="33"/>
      <c r="O44" s="241"/>
    </row>
    <row r="45" spans="1:15" s="34" customFormat="1">
      <c r="A45" s="33"/>
      <c r="B45" s="22"/>
      <c r="C45" s="33"/>
      <c r="D45" s="33"/>
      <c r="E45" s="33"/>
      <c r="F45" s="33"/>
      <c r="G45" s="33"/>
      <c r="H45" s="33"/>
      <c r="I45" s="33"/>
      <c r="J45" s="33"/>
      <c r="K45" s="33"/>
      <c r="L45" s="33"/>
      <c r="M45" s="33"/>
      <c r="N45" s="33"/>
      <c r="O45" s="241"/>
    </row>
    <row r="46" spans="1:15" s="34" customFormat="1" ht="13.5" customHeight="1">
      <c r="A46" s="33"/>
      <c r="B46" s="85"/>
      <c r="C46" s="85"/>
      <c r="D46" s="85"/>
      <c r="E46" s="85"/>
      <c r="F46" s="85"/>
      <c r="G46" s="85"/>
      <c r="H46" s="85"/>
      <c r="I46" s="85"/>
      <c r="J46" s="85"/>
      <c r="K46" s="85"/>
      <c r="L46" s="85"/>
      <c r="M46" s="85"/>
      <c r="N46" s="33"/>
      <c r="O46" s="241"/>
    </row>
    <row r="47" spans="1:15" s="34" customFormat="1" ht="14.25" customHeight="1">
      <c r="A47" s="33"/>
      <c r="B47" s="85"/>
      <c r="C47" s="85"/>
      <c r="D47" s="85"/>
      <c r="E47" s="85"/>
      <c r="F47" s="85"/>
      <c r="G47" s="85"/>
      <c r="H47" s="85"/>
      <c r="I47" s="85"/>
      <c r="J47" s="85"/>
      <c r="K47" s="85"/>
      <c r="L47" s="85"/>
      <c r="M47" s="85"/>
      <c r="N47" s="33"/>
      <c r="O47" s="241"/>
    </row>
    <row r="48" spans="1:15" ht="14.25" customHeight="1">
      <c r="A48" s="9"/>
      <c r="B48" s="85"/>
      <c r="C48" s="85"/>
      <c r="D48" s="85"/>
      <c r="E48" s="85"/>
      <c r="F48" s="85"/>
      <c r="G48" s="85"/>
      <c r="H48" s="85"/>
      <c r="I48" s="85"/>
      <c r="J48" s="85"/>
      <c r="K48" s="85"/>
      <c r="L48" s="85"/>
      <c r="M48" s="85"/>
      <c r="N48" s="33"/>
      <c r="O48" s="238"/>
    </row>
    <row r="49" spans="1:15" ht="14.25" customHeight="1">
      <c r="A49" s="9"/>
      <c r="B49" s="85"/>
      <c r="C49" s="85"/>
      <c r="D49" s="85"/>
      <c r="E49" s="85"/>
      <c r="F49" s="85"/>
      <c r="G49" s="85"/>
      <c r="H49" s="85"/>
      <c r="I49" s="85"/>
      <c r="J49" s="85"/>
      <c r="K49" s="85"/>
      <c r="L49" s="85"/>
      <c r="M49" s="85"/>
      <c r="N49" s="33"/>
      <c r="O49" s="238"/>
    </row>
    <row r="50" spans="1:15" ht="14.25" customHeight="1">
      <c r="A50" s="9"/>
      <c r="B50" s="85"/>
      <c r="C50" s="85"/>
      <c r="D50" s="85"/>
      <c r="E50" s="85"/>
      <c r="F50" s="85"/>
      <c r="G50" s="85"/>
      <c r="H50" s="85"/>
      <c r="I50" s="85"/>
      <c r="J50" s="85"/>
      <c r="K50" s="85"/>
      <c r="L50" s="85"/>
      <c r="M50" s="85"/>
      <c r="N50" s="33"/>
      <c r="O50" s="238"/>
    </row>
    <row r="51" spans="1:15" ht="14.25">
      <c r="A51" s="9"/>
      <c r="B51" s="35"/>
      <c r="C51" s="9"/>
      <c r="D51" s="9"/>
      <c r="E51" s="9"/>
      <c r="F51" s="9"/>
      <c r="G51" s="9"/>
      <c r="H51" s="9"/>
      <c r="I51" s="9"/>
      <c r="J51" s="9"/>
      <c r="K51" s="9"/>
      <c r="L51" s="9"/>
      <c r="M51" s="9"/>
      <c r="N51" s="33"/>
      <c r="O51" s="238"/>
    </row>
    <row r="52" spans="1:15" ht="14.25">
      <c r="A52" s="9"/>
      <c r="B52" s="35"/>
      <c r="C52" s="9"/>
      <c r="D52" s="9"/>
      <c r="E52" s="9"/>
      <c r="F52" s="9"/>
      <c r="G52" s="9"/>
      <c r="H52" s="9"/>
      <c r="I52" s="9"/>
      <c r="J52" s="9"/>
      <c r="K52" s="9"/>
      <c r="L52" s="9"/>
      <c r="M52" s="9"/>
      <c r="N52" s="33"/>
      <c r="O52" s="238"/>
    </row>
    <row r="53" spans="1:15" ht="14.25">
      <c r="A53" s="9"/>
      <c r="B53" s="35"/>
      <c r="C53" s="9"/>
      <c r="D53" s="9"/>
      <c r="E53" s="9"/>
      <c r="F53" s="9"/>
      <c r="G53" s="9"/>
      <c r="H53" s="9"/>
      <c r="I53" s="9"/>
      <c r="J53" s="9"/>
      <c r="K53" s="9"/>
      <c r="L53" s="9"/>
      <c r="M53" s="9"/>
      <c r="N53" s="33"/>
      <c r="O53" s="238"/>
    </row>
    <row r="54" spans="1:15" ht="14.25">
      <c r="A54" s="9"/>
      <c r="B54" s="35"/>
      <c r="C54" s="9"/>
      <c r="D54" s="9"/>
      <c r="E54" s="9"/>
      <c r="F54" s="9"/>
      <c r="G54" s="9"/>
      <c r="H54" s="9"/>
      <c r="I54" s="9"/>
      <c r="J54" s="9"/>
      <c r="K54" s="9"/>
      <c r="L54" s="9"/>
      <c r="M54" s="9"/>
      <c r="N54" s="33"/>
      <c r="O54" s="238"/>
    </row>
    <row r="55" spans="1:15" ht="14.25">
      <c r="A55" s="9"/>
      <c r="B55" s="35"/>
      <c r="C55" s="9"/>
      <c r="D55" s="9"/>
      <c r="E55" s="9"/>
      <c r="F55" s="9"/>
      <c r="G55" s="9"/>
      <c r="H55" s="9"/>
      <c r="I55" s="9"/>
      <c r="J55" s="9"/>
      <c r="K55" s="9"/>
      <c r="L55" s="9"/>
      <c r="M55" s="9"/>
      <c r="N55" s="33"/>
      <c r="O55" s="238"/>
    </row>
    <row r="56" spans="1:15" ht="14.25">
      <c r="A56" s="9"/>
      <c r="B56" s="35"/>
      <c r="C56" s="9"/>
      <c r="D56" s="9"/>
      <c r="E56" s="9"/>
      <c r="F56" s="9"/>
      <c r="G56" s="9"/>
      <c r="H56" s="9"/>
      <c r="I56" s="9"/>
      <c r="J56" s="9"/>
      <c r="K56" s="9"/>
      <c r="L56" s="9"/>
      <c r="M56" s="9"/>
      <c r="N56" s="9"/>
      <c r="O56" s="238"/>
    </row>
    <row r="57" spans="1:15" ht="14.25">
      <c r="A57" s="9"/>
      <c r="B57" s="35"/>
      <c r="C57" s="9"/>
      <c r="D57" s="9"/>
      <c r="E57" s="9"/>
      <c r="F57" s="9"/>
      <c r="G57" s="9"/>
      <c r="H57" s="9"/>
      <c r="I57" s="9"/>
      <c r="J57" s="9"/>
      <c r="K57" s="9"/>
      <c r="L57" s="9"/>
      <c r="M57" s="9"/>
      <c r="N57" s="9"/>
      <c r="O57" s="238"/>
    </row>
    <row r="58" spans="1:15" ht="14.25">
      <c r="A58" s="9"/>
      <c r="B58" s="35"/>
      <c r="C58" s="9"/>
      <c r="D58" s="9"/>
      <c r="E58" s="9"/>
      <c r="F58" s="9"/>
      <c r="G58" s="9"/>
      <c r="H58" s="9"/>
      <c r="I58" s="9"/>
      <c r="J58" s="9"/>
      <c r="K58" s="9"/>
      <c r="L58" s="9"/>
      <c r="M58" s="9"/>
      <c r="N58" s="9"/>
      <c r="O58" s="238"/>
    </row>
    <row r="59" spans="1:15" ht="14.25">
      <c r="A59" s="9"/>
      <c r="B59" s="35"/>
      <c r="C59" s="9"/>
      <c r="D59" s="9"/>
      <c r="E59" s="9"/>
      <c r="F59" s="9"/>
      <c r="G59" s="9"/>
      <c r="H59" s="9"/>
      <c r="I59" s="9"/>
      <c r="J59" s="9"/>
      <c r="K59" s="9"/>
      <c r="L59" s="9"/>
      <c r="M59" s="9"/>
      <c r="N59" s="9"/>
      <c r="O59" s="238"/>
    </row>
    <row r="60" spans="1:15" ht="18.75">
      <c r="A60" s="460" t="s">
        <v>168</v>
      </c>
      <c r="B60" s="460"/>
      <c r="C60" s="460"/>
      <c r="D60" s="460"/>
      <c r="E60" s="460"/>
      <c r="F60" s="460"/>
      <c r="G60" s="460"/>
      <c r="H60" s="460"/>
      <c r="I60" s="460"/>
      <c r="J60" s="460"/>
      <c r="K60" s="460"/>
      <c r="L60" s="460"/>
      <c r="M60" s="460"/>
      <c r="N60" s="9"/>
      <c r="O60" s="238"/>
    </row>
    <row r="61" spans="1:15">
      <c r="A61" s="9"/>
      <c r="B61" s="9"/>
      <c r="C61" s="9"/>
      <c r="D61" s="9"/>
      <c r="E61" s="9"/>
      <c r="F61" s="9"/>
      <c r="G61" s="9"/>
      <c r="H61" s="9"/>
      <c r="I61" s="9"/>
      <c r="J61" s="9"/>
      <c r="K61" s="9"/>
      <c r="L61" s="9"/>
      <c r="M61" s="9"/>
      <c r="N61" s="9"/>
      <c r="O61" s="238"/>
    </row>
  </sheetData>
  <sheetProtection sheet="1" objects="1" scenarios="1" formatCells="0" selectLockedCells="1"/>
  <mergeCells count="23">
    <mergeCell ref="K1:M1"/>
    <mergeCell ref="K2:M3"/>
    <mergeCell ref="B29:C32"/>
    <mergeCell ref="D29:D30"/>
    <mergeCell ref="E29:L30"/>
    <mergeCell ref="D31:D32"/>
    <mergeCell ref="E31:L32"/>
    <mergeCell ref="F10:L12"/>
    <mergeCell ref="D13:E15"/>
    <mergeCell ref="F13:L15"/>
    <mergeCell ref="A7:M7"/>
    <mergeCell ref="B10:C15"/>
    <mergeCell ref="D10:E12"/>
    <mergeCell ref="E25:L26"/>
    <mergeCell ref="D27:D28"/>
    <mergeCell ref="E27:L28"/>
    <mergeCell ref="A60:M60"/>
    <mergeCell ref="B22:C24"/>
    <mergeCell ref="D22:G24"/>
    <mergeCell ref="H22:H24"/>
    <mergeCell ref="I22:L24"/>
    <mergeCell ref="B25:C28"/>
    <mergeCell ref="D25:D26"/>
  </mergeCells>
  <phoneticPr fontId="119"/>
  <conditionalFormatting sqref="D25:D32 E25 D22:L24 E27 E29 E31">
    <cfRule type="expression" dxfId="88" priority="2" stopIfTrue="1">
      <formula>$D$10="○"</formula>
    </cfRule>
  </conditionalFormatting>
  <conditionalFormatting sqref="D22:L32">
    <cfRule type="expression" dxfId="87" priority="1" stopIfTrue="1">
      <formula>$D$13="○"</formula>
    </cfRule>
  </conditionalFormatting>
  <dataValidations count="6">
    <dataValidation type="list" allowBlank="1" showInputMessage="1" showErrorMessage="1" sqref="D13:E15">
      <formula1>$M$13:$M$14</formula1>
    </dataValidation>
    <dataValidation type="list" allowBlank="1" showInputMessage="1" showErrorMessage="1" sqref="D10:E12">
      <formula1>$M$10:$M$11</formula1>
    </dataValidation>
    <dataValidation type="list" allowBlank="1" showInputMessage="1" showErrorMessage="1" sqref="D31:D32">
      <formula1>$M$31:$M$32</formula1>
    </dataValidation>
    <dataValidation type="list" allowBlank="1" showInputMessage="1" showErrorMessage="1" sqref="D29:D30">
      <formula1>$M$29:$M$30</formula1>
    </dataValidation>
    <dataValidation type="list" allowBlank="1" showInputMessage="1" showErrorMessage="1" sqref="D27:D28">
      <formula1>$M$27:$M$28</formula1>
    </dataValidation>
    <dataValidation type="list" allowBlank="1" showInputMessage="1" showErrorMessage="1" sqref="D25:D26">
      <formula1>$M$25:$M$26</formula1>
    </dataValidation>
  </dataValidations>
  <printOptions horizontalCentered="1"/>
  <pageMargins left="0.78740157480314965" right="0.59055118110236227" top="0.39370078740157483" bottom="0.39370078740157483" header="0.31496062992125984" footer="0.31496062992125984"/>
  <pageSetup paperSize="9" orientation="portrait" verticalDpi="30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tabColor rgb="FFFFFF00"/>
    <pageSetUpPr fitToPage="1"/>
  </sheetPr>
  <dimension ref="A1:AO63"/>
  <sheetViews>
    <sheetView showGridLines="0" view="pageBreakPreview" topLeftCell="A2" zoomScaleNormal="100" zoomScaleSheetLayoutView="100" workbookViewId="0">
      <selection activeCell="D11" sqref="D11:E13"/>
    </sheetView>
  </sheetViews>
  <sheetFormatPr defaultColWidth="6.5" defaultRowHeight="13.5"/>
  <cols>
    <col min="1" max="1" width="6.5" style="11"/>
    <col min="2" max="3" width="6.625" style="11" customWidth="1"/>
    <col min="4" max="13" width="6.5" style="11"/>
    <col min="14" max="14" width="2.5" style="11" customWidth="1"/>
    <col min="15" max="16384" width="6.5" style="11"/>
  </cols>
  <sheetData>
    <row r="1" spans="1:14" ht="24">
      <c r="A1" s="9"/>
      <c r="B1" s="9"/>
      <c r="C1" s="9"/>
      <c r="D1" s="9"/>
      <c r="E1" s="9"/>
      <c r="F1" s="9"/>
      <c r="G1" s="9"/>
      <c r="H1" s="9"/>
      <c r="I1" s="9"/>
      <c r="J1" s="120"/>
      <c r="K1" s="692" t="s">
        <v>431</v>
      </c>
      <c r="L1" s="692"/>
      <c r="M1" s="692"/>
      <c r="N1" s="9"/>
    </row>
    <row r="2" spans="1:14" ht="13.5" customHeight="1">
      <c r="A2" s="9"/>
      <c r="B2" s="9"/>
      <c r="C2" s="9"/>
      <c r="D2" s="9"/>
      <c r="E2" s="9"/>
      <c r="F2" s="9"/>
      <c r="G2" s="9"/>
      <c r="H2" s="9"/>
      <c r="I2" s="9"/>
      <c r="J2" s="9"/>
      <c r="K2" s="579" t="s">
        <v>370</v>
      </c>
      <c r="L2" s="579"/>
      <c r="M2" s="579"/>
      <c r="N2" s="9"/>
    </row>
    <row r="3" spans="1:14" ht="13.5" customHeight="1">
      <c r="A3" s="9"/>
      <c r="B3" s="9"/>
      <c r="C3" s="9"/>
      <c r="D3" s="9"/>
      <c r="E3" s="9"/>
      <c r="F3" s="9"/>
      <c r="G3" s="9"/>
      <c r="H3" s="9"/>
      <c r="I3" s="9"/>
      <c r="J3" s="9"/>
      <c r="K3" s="579"/>
      <c r="L3" s="579"/>
      <c r="M3" s="579"/>
      <c r="N3" s="9"/>
    </row>
    <row r="4" spans="1:14" ht="13.5" customHeight="1">
      <c r="A4" s="9"/>
      <c r="B4" s="9"/>
      <c r="C4" s="9"/>
      <c r="D4" s="9"/>
      <c r="E4" s="9"/>
      <c r="F4" s="9"/>
      <c r="G4" s="9"/>
      <c r="H4" s="9"/>
      <c r="I4" s="9"/>
      <c r="J4" s="9"/>
      <c r="K4" s="579"/>
      <c r="L4" s="579"/>
      <c r="M4" s="579"/>
      <c r="N4" s="9"/>
    </row>
    <row r="5" spans="1:14">
      <c r="A5" s="9"/>
      <c r="B5" s="9"/>
      <c r="C5" s="9"/>
      <c r="D5" s="9"/>
      <c r="E5" s="9"/>
      <c r="F5" s="9"/>
      <c r="G5" s="9"/>
      <c r="H5" s="9"/>
      <c r="I5" s="9"/>
      <c r="J5" s="9"/>
      <c r="K5" s="9"/>
      <c r="L5" s="9"/>
      <c r="M5" s="9"/>
      <c r="N5" s="9"/>
    </row>
    <row r="6" spans="1:14">
      <c r="A6" s="9"/>
      <c r="B6" s="9"/>
      <c r="C6" s="9"/>
      <c r="D6" s="9"/>
      <c r="E6" s="9"/>
      <c r="F6" s="9"/>
      <c r="G6" s="9"/>
      <c r="H6" s="9"/>
      <c r="I6" s="9"/>
      <c r="J6" s="9"/>
      <c r="K6" s="9"/>
      <c r="L6" s="9"/>
      <c r="M6" s="9"/>
      <c r="N6" s="9"/>
    </row>
    <row r="7" spans="1:14">
      <c r="A7" s="9"/>
      <c r="B7" s="9"/>
      <c r="C7" s="9"/>
      <c r="D7" s="9"/>
      <c r="E7" s="9"/>
      <c r="F7" s="9"/>
      <c r="G7" s="9"/>
      <c r="H7" s="9"/>
      <c r="I7" s="9"/>
      <c r="J7" s="9"/>
      <c r="K7" s="9"/>
      <c r="L7" s="9"/>
      <c r="M7" s="9"/>
      <c r="N7" s="9"/>
    </row>
    <row r="8" spans="1:14" ht="17.25">
      <c r="A8" s="498" t="s">
        <v>270</v>
      </c>
      <c r="B8" s="498"/>
      <c r="C8" s="498"/>
      <c r="D8" s="498"/>
      <c r="E8" s="498"/>
      <c r="F8" s="498"/>
      <c r="G8" s="498"/>
      <c r="H8" s="498"/>
      <c r="I8" s="498"/>
      <c r="J8" s="498"/>
      <c r="K8" s="498"/>
      <c r="L8" s="498"/>
      <c r="M8" s="498"/>
      <c r="N8" s="9"/>
    </row>
    <row r="9" spans="1:14">
      <c r="A9" s="174"/>
      <c r="B9" s="174"/>
      <c r="C9" s="174"/>
      <c r="D9" s="174"/>
      <c r="E9" s="174"/>
      <c r="F9" s="174"/>
      <c r="G9" s="174"/>
      <c r="H9" s="174"/>
      <c r="I9" s="174"/>
      <c r="J9" s="174"/>
      <c r="K9" s="174"/>
      <c r="L9" s="174"/>
      <c r="M9" s="174"/>
      <c r="N9" s="9"/>
    </row>
    <row r="10" spans="1:14">
      <c r="A10" s="9"/>
      <c r="B10" s="9"/>
      <c r="C10" s="9"/>
      <c r="D10" s="9"/>
      <c r="E10" s="9"/>
      <c r="F10" s="9"/>
      <c r="G10" s="9"/>
      <c r="H10" s="9"/>
      <c r="I10" s="9"/>
      <c r="J10" s="9"/>
      <c r="K10" s="9"/>
      <c r="L10" s="9"/>
      <c r="M10" s="9"/>
      <c r="N10" s="9"/>
    </row>
    <row r="11" spans="1:14" ht="13.5" customHeight="1">
      <c r="A11" s="9"/>
      <c r="B11" s="864" t="s">
        <v>269</v>
      </c>
      <c r="C11" s="865"/>
      <c r="D11" s="431"/>
      <c r="E11" s="432"/>
      <c r="F11" s="437" t="s">
        <v>81</v>
      </c>
      <c r="G11" s="438"/>
      <c r="H11" s="438"/>
      <c r="I11" s="438"/>
      <c r="J11" s="438"/>
      <c r="K11" s="438"/>
      <c r="L11" s="439"/>
      <c r="M11" s="10" t="s">
        <v>85</v>
      </c>
      <c r="N11" s="9"/>
    </row>
    <row r="12" spans="1:14" ht="13.5" customHeight="1">
      <c r="A12" s="9"/>
      <c r="B12" s="866"/>
      <c r="C12" s="867"/>
      <c r="D12" s="433"/>
      <c r="E12" s="434"/>
      <c r="F12" s="440"/>
      <c r="G12" s="441"/>
      <c r="H12" s="441"/>
      <c r="I12" s="441"/>
      <c r="J12" s="441"/>
      <c r="K12" s="441"/>
      <c r="L12" s="442"/>
      <c r="M12" s="10"/>
      <c r="N12" s="9"/>
    </row>
    <row r="13" spans="1:14">
      <c r="A13" s="9"/>
      <c r="B13" s="866"/>
      <c r="C13" s="867"/>
      <c r="D13" s="435"/>
      <c r="E13" s="436"/>
      <c r="F13" s="443"/>
      <c r="G13" s="443"/>
      <c r="H13" s="443"/>
      <c r="I13" s="443"/>
      <c r="J13" s="443"/>
      <c r="K13" s="443"/>
      <c r="L13" s="444"/>
      <c r="M13" s="10"/>
      <c r="N13" s="9"/>
    </row>
    <row r="14" spans="1:14">
      <c r="A14" s="9"/>
      <c r="B14" s="866"/>
      <c r="C14" s="867"/>
      <c r="D14" s="431"/>
      <c r="E14" s="432"/>
      <c r="F14" s="437" t="s">
        <v>82</v>
      </c>
      <c r="G14" s="438"/>
      <c r="H14" s="438"/>
      <c r="I14" s="438"/>
      <c r="J14" s="438"/>
      <c r="K14" s="438"/>
      <c r="L14" s="439"/>
      <c r="M14" s="10" t="s">
        <v>85</v>
      </c>
      <c r="N14" s="9"/>
    </row>
    <row r="15" spans="1:14">
      <c r="A15" s="9"/>
      <c r="B15" s="866"/>
      <c r="C15" s="867"/>
      <c r="D15" s="433"/>
      <c r="E15" s="434"/>
      <c r="F15" s="440"/>
      <c r="G15" s="441"/>
      <c r="H15" s="441"/>
      <c r="I15" s="441"/>
      <c r="J15" s="441"/>
      <c r="K15" s="441"/>
      <c r="L15" s="442"/>
      <c r="M15" s="10"/>
      <c r="N15" s="9"/>
    </row>
    <row r="16" spans="1:14">
      <c r="A16" s="9"/>
      <c r="B16" s="874"/>
      <c r="C16" s="875"/>
      <c r="D16" s="435"/>
      <c r="E16" s="436"/>
      <c r="F16" s="443"/>
      <c r="G16" s="443"/>
      <c r="H16" s="443"/>
      <c r="I16" s="443"/>
      <c r="J16" s="443"/>
      <c r="K16" s="443"/>
      <c r="L16" s="444"/>
      <c r="M16" s="9"/>
      <c r="N16" s="9"/>
    </row>
    <row r="17" spans="1:41">
      <c r="A17" s="9"/>
      <c r="B17" s="13"/>
      <c r="C17" s="13"/>
      <c r="D17" s="31" t="str">
        <f>IF(COUNTBLANK(D11:E16)=12,"　↑　該当する方に○",IF(COUNTBLANK(D11:E16)=10,"　↑　どちらか一方に○",""))</f>
        <v>　↑　該当する方に○</v>
      </c>
      <c r="E17" s="32"/>
      <c r="F17" s="13"/>
      <c r="G17" s="13"/>
      <c r="H17" s="13"/>
      <c r="I17" s="13"/>
      <c r="J17" s="13"/>
      <c r="K17" s="13"/>
      <c r="L17" s="13"/>
      <c r="M17" s="9"/>
      <c r="N17" s="9"/>
    </row>
    <row r="18" spans="1:41">
      <c r="A18" s="9"/>
      <c r="B18" s="13"/>
      <c r="C18" s="13"/>
      <c r="D18" s="13"/>
      <c r="E18" s="13"/>
      <c r="F18" s="13"/>
      <c r="G18" s="13"/>
      <c r="H18" s="13"/>
      <c r="I18" s="13"/>
      <c r="J18" s="13"/>
      <c r="K18" s="13"/>
      <c r="L18" s="13"/>
      <c r="M18" s="9"/>
      <c r="N18" s="9"/>
    </row>
    <row r="19" spans="1:41">
      <c r="A19" s="9"/>
      <c r="B19" s="13"/>
      <c r="C19" s="13"/>
      <c r="D19" s="13"/>
      <c r="E19" s="13"/>
      <c r="F19" s="13"/>
      <c r="G19" s="13"/>
      <c r="H19" s="13"/>
      <c r="I19" s="13"/>
      <c r="J19" s="13"/>
      <c r="K19" s="13"/>
      <c r="L19" s="13"/>
      <c r="M19" s="9"/>
      <c r="N19" s="9"/>
    </row>
    <row r="20" spans="1:41">
      <c r="A20" s="9"/>
      <c r="B20" s="13"/>
      <c r="C20" s="13"/>
      <c r="D20" s="13"/>
      <c r="E20" s="13"/>
      <c r="F20" s="13"/>
      <c r="G20" s="13"/>
      <c r="H20" s="13"/>
      <c r="I20" s="13"/>
      <c r="J20" s="13"/>
      <c r="K20" s="13"/>
      <c r="L20" s="13"/>
      <c r="M20" s="9"/>
      <c r="N20" s="9"/>
      <c r="AO20" s="9"/>
    </row>
    <row r="21" spans="1:41" ht="17.25">
      <c r="A21" s="498" t="s">
        <v>253</v>
      </c>
      <c r="B21" s="498"/>
      <c r="C21" s="498"/>
      <c r="D21" s="498"/>
      <c r="E21" s="498"/>
      <c r="F21" s="498"/>
      <c r="G21" s="498"/>
      <c r="H21" s="498"/>
      <c r="I21" s="498"/>
      <c r="J21" s="498"/>
      <c r="K21" s="498"/>
      <c r="L21" s="498"/>
      <c r="M21" s="498"/>
      <c r="N21" s="9"/>
    </row>
    <row r="22" spans="1:41">
      <c r="A22" s="174"/>
      <c r="B22" s="174"/>
      <c r="C22" s="174"/>
      <c r="D22" s="174"/>
      <c r="E22" s="174"/>
      <c r="F22" s="174"/>
      <c r="G22" s="174"/>
      <c r="H22" s="174"/>
      <c r="I22" s="174"/>
      <c r="J22" s="174"/>
      <c r="K22" s="174"/>
      <c r="L22" s="174"/>
      <c r="M22" s="174"/>
      <c r="N22" s="9"/>
    </row>
    <row r="23" spans="1:41" ht="13.5" customHeight="1">
      <c r="A23" s="9"/>
      <c r="B23" s="9"/>
      <c r="C23" s="9"/>
      <c r="D23" s="9"/>
      <c r="E23" s="9"/>
      <c r="F23" s="9"/>
      <c r="G23" s="9"/>
      <c r="H23" s="9"/>
      <c r="I23" s="9"/>
      <c r="J23" s="9"/>
      <c r="K23" s="9"/>
      <c r="L23" s="9"/>
      <c r="M23" s="9"/>
      <c r="N23" s="9"/>
    </row>
    <row r="24" spans="1:41" ht="13.5" customHeight="1">
      <c r="A24" s="9"/>
      <c r="B24" s="864" t="s">
        <v>254</v>
      </c>
      <c r="C24" s="865"/>
      <c r="D24" s="876"/>
      <c r="E24" s="877"/>
      <c r="F24" s="882" t="s">
        <v>81</v>
      </c>
      <c r="G24" s="882"/>
      <c r="H24" s="882"/>
      <c r="I24" s="882"/>
      <c r="J24" s="882"/>
      <c r="K24" s="882"/>
      <c r="L24" s="883"/>
      <c r="M24" s="10" t="s">
        <v>85</v>
      </c>
      <c r="N24" s="9"/>
    </row>
    <row r="25" spans="1:41" ht="13.5" customHeight="1">
      <c r="A25" s="9"/>
      <c r="B25" s="866"/>
      <c r="C25" s="867"/>
      <c r="D25" s="878"/>
      <c r="E25" s="879"/>
      <c r="F25" s="884"/>
      <c r="G25" s="884"/>
      <c r="H25" s="884"/>
      <c r="I25" s="884"/>
      <c r="J25" s="884"/>
      <c r="K25" s="884"/>
      <c r="L25" s="885"/>
      <c r="M25" s="10"/>
      <c r="N25" s="9"/>
    </row>
    <row r="26" spans="1:41" ht="13.5" customHeight="1">
      <c r="A26" s="9"/>
      <c r="B26" s="866"/>
      <c r="C26" s="867"/>
      <c r="D26" s="880"/>
      <c r="E26" s="881"/>
      <c r="F26" s="886"/>
      <c r="G26" s="886"/>
      <c r="H26" s="886"/>
      <c r="I26" s="886"/>
      <c r="J26" s="886"/>
      <c r="K26" s="886"/>
      <c r="L26" s="887"/>
      <c r="M26" s="10"/>
      <c r="N26" s="9"/>
    </row>
    <row r="27" spans="1:41" ht="13.5" customHeight="1">
      <c r="A27" s="9"/>
      <c r="B27" s="866"/>
      <c r="C27" s="867"/>
      <c r="D27" s="876"/>
      <c r="E27" s="877"/>
      <c r="F27" s="882" t="s">
        <v>82</v>
      </c>
      <c r="G27" s="882"/>
      <c r="H27" s="882"/>
      <c r="I27" s="882"/>
      <c r="J27" s="882"/>
      <c r="K27" s="882"/>
      <c r="L27" s="883"/>
      <c r="M27" s="10" t="s">
        <v>85</v>
      </c>
      <c r="N27" s="9"/>
    </row>
    <row r="28" spans="1:41" ht="13.5" customHeight="1">
      <c r="A28" s="9"/>
      <c r="B28" s="866"/>
      <c r="C28" s="867"/>
      <c r="D28" s="878"/>
      <c r="E28" s="879"/>
      <c r="F28" s="884"/>
      <c r="G28" s="884"/>
      <c r="H28" s="884"/>
      <c r="I28" s="884"/>
      <c r="J28" s="884"/>
      <c r="K28" s="884"/>
      <c r="L28" s="885"/>
      <c r="M28" s="10"/>
      <c r="N28" s="9"/>
    </row>
    <row r="29" spans="1:41">
      <c r="A29" s="9"/>
      <c r="B29" s="874"/>
      <c r="C29" s="875"/>
      <c r="D29" s="880"/>
      <c r="E29" s="881"/>
      <c r="F29" s="886"/>
      <c r="G29" s="886"/>
      <c r="H29" s="886"/>
      <c r="I29" s="886"/>
      <c r="J29" s="886"/>
      <c r="K29" s="886"/>
      <c r="L29" s="887"/>
      <c r="M29" s="9"/>
      <c r="N29" s="9"/>
    </row>
    <row r="30" spans="1:41">
      <c r="A30" s="9"/>
      <c r="B30" s="13"/>
      <c r="C30" s="13"/>
      <c r="D30" s="31" t="str">
        <f>IF(COUNTBLANK(D24:E29)=12,"　↑　該当する方に○",IF(COUNTBLANK(D24:E29)=10,"　↑　どちらか一方に○",""))</f>
        <v>　↑　該当する方に○</v>
      </c>
      <c r="E30" s="32"/>
      <c r="F30" s="13"/>
      <c r="G30" s="13"/>
      <c r="H30" s="13"/>
      <c r="I30" s="13"/>
      <c r="J30" s="13"/>
      <c r="K30" s="13"/>
      <c r="L30" s="13"/>
      <c r="M30" s="9"/>
      <c r="N30" s="9"/>
    </row>
    <row r="31" spans="1:41">
      <c r="A31" s="9"/>
      <c r="B31" s="13"/>
      <c r="C31" s="13"/>
      <c r="D31" s="49"/>
      <c r="E31" s="13"/>
      <c r="F31" s="13"/>
      <c r="G31" s="13"/>
      <c r="H31" s="13"/>
      <c r="I31" s="13"/>
      <c r="J31" s="13"/>
      <c r="K31" s="13"/>
      <c r="L31" s="13"/>
      <c r="M31" s="9"/>
      <c r="N31" s="9"/>
    </row>
    <row r="32" spans="1:41" s="34" customFormat="1" ht="14.25">
      <c r="A32" s="33"/>
      <c r="B32" s="94"/>
      <c r="C32" s="33"/>
      <c r="D32" s="33"/>
      <c r="E32" s="33"/>
      <c r="F32" s="33"/>
      <c r="G32" s="33"/>
      <c r="H32" s="33"/>
      <c r="I32" s="33"/>
      <c r="J32" s="33"/>
      <c r="K32" s="33"/>
      <c r="L32" s="33"/>
      <c r="M32" s="33"/>
      <c r="N32" s="33"/>
      <c r="P32" s="11"/>
    </row>
    <row r="33" spans="1:14">
      <c r="A33" s="9"/>
      <c r="B33" s="13"/>
      <c r="C33" s="13"/>
      <c r="D33" s="49"/>
      <c r="E33" s="13"/>
      <c r="F33" s="13"/>
      <c r="G33" s="13"/>
      <c r="H33" s="13"/>
      <c r="I33" s="13"/>
      <c r="J33" s="13"/>
      <c r="K33" s="13"/>
      <c r="L33" s="13"/>
      <c r="M33" s="9"/>
      <c r="N33" s="9"/>
    </row>
    <row r="34" spans="1:14" ht="14.25">
      <c r="A34" s="9"/>
      <c r="B34" s="94" t="s">
        <v>186</v>
      </c>
      <c r="C34" s="9"/>
      <c r="D34" s="9"/>
      <c r="E34" s="9"/>
      <c r="F34" s="9"/>
      <c r="G34" s="9"/>
      <c r="H34" s="9"/>
      <c r="I34" s="9"/>
      <c r="J34" s="9"/>
      <c r="K34" s="9"/>
      <c r="L34" s="9"/>
      <c r="M34" s="9"/>
      <c r="N34" s="9"/>
    </row>
    <row r="35" spans="1:14" s="34" customFormat="1">
      <c r="A35" s="33"/>
      <c r="B35" s="22"/>
      <c r="C35" s="33"/>
      <c r="D35" s="33"/>
      <c r="E35" s="33"/>
      <c r="F35" s="33"/>
      <c r="G35" s="33"/>
      <c r="H35" s="33"/>
      <c r="I35" s="33"/>
      <c r="J35" s="33"/>
      <c r="K35" s="33"/>
      <c r="L35" s="33"/>
      <c r="M35" s="33"/>
      <c r="N35" s="33"/>
    </row>
    <row r="36" spans="1:14" s="34" customFormat="1" ht="14.25">
      <c r="A36" s="33"/>
      <c r="B36" s="53"/>
      <c r="C36" s="85"/>
      <c r="D36" s="33"/>
      <c r="E36" s="33"/>
      <c r="F36" s="33"/>
      <c r="G36" s="33"/>
      <c r="H36" s="33"/>
      <c r="I36" s="33"/>
      <c r="J36" s="33"/>
      <c r="K36" s="33"/>
      <c r="L36" s="33"/>
      <c r="M36" s="33"/>
      <c r="N36" s="33"/>
    </row>
    <row r="37" spans="1:14" s="34" customFormat="1">
      <c r="A37" s="33"/>
      <c r="B37" s="20"/>
      <c r="C37" s="33"/>
      <c r="D37" s="33"/>
      <c r="E37" s="33"/>
      <c r="F37" s="33"/>
      <c r="G37" s="33"/>
      <c r="H37" s="33"/>
      <c r="I37" s="33"/>
      <c r="J37" s="33"/>
      <c r="K37" s="33"/>
      <c r="L37" s="33"/>
      <c r="M37" s="33"/>
      <c r="N37" s="33"/>
    </row>
    <row r="38" spans="1:14" s="34" customFormat="1" ht="14.25">
      <c r="A38" s="33"/>
      <c r="B38" s="53"/>
      <c r="C38" s="36"/>
      <c r="D38" s="33"/>
      <c r="E38" s="33"/>
      <c r="F38" s="33"/>
      <c r="G38" s="33"/>
      <c r="H38" s="33"/>
      <c r="I38" s="33"/>
      <c r="J38" s="33"/>
      <c r="K38" s="33"/>
      <c r="L38" s="33"/>
      <c r="M38" s="33"/>
      <c r="N38" s="33"/>
    </row>
    <row r="39" spans="1:14" ht="14.25">
      <c r="A39" s="9"/>
      <c r="B39" s="53"/>
      <c r="C39" s="9"/>
      <c r="D39" s="9"/>
      <c r="E39" s="9"/>
      <c r="F39" s="9"/>
      <c r="G39" s="9"/>
      <c r="H39" s="9"/>
      <c r="I39" s="9"/>
      <c r="J39" s="9"/>
      <c r="K39" s="9"/>
      <c r="L39" s="9"/>
      <c r="M39" s="9"/>
      <c r="N39" s="9"/>
    </row>
    <row r="40" spans="1:14" ht="14.25">
      <c r="A40" s="9"/>
      <c r="B40" s="53"/>
      <c r="C40" s="36"/>
      <c r="D40" s="9"/>
      <c r="E40" s="9"/>
      <c r="F40" s="9"/>
      <c r="G40" s="9"/>
      <c r="H40" s="9"/>
      <c r="I40" s="9"/>
      <c r="J40" s="9"/>
      <c r="K40" s="9"/>
      <c r="L40" s="9"/>
      <c r="M40" s="9"/>
      <c r="N40" s="9"/>
    </row>
    <row r="41" spans="1:14">
      <c r="A41" s="9"/>
      <c r="B41" s="9"/>
      <c r="C41" s="9"/>
      <c r="D41" s="9"/>
      <c r="E41" s="9"/>
      <c r="F41" s="9"/>
      <c r="G41" s="9"/>
      <c r="H41" s="9"/>
      <c r="I41" s="9"/>
      <c r="J41" s="9"/>
      <c r="K41" s="9"/>
      <c r="L41" s="9"/>
      <c r="M41" s="9"/>
      <c r="N41" s="9"/>
    </row>
    <row r="42" spans="1:14">
      <c r="A42" s="9"/>
      <c r="B42" s="9"/>
      <c r="C42" s="9"/>
      <c r="D42" s="9"/>
      <c r="E42" s="9"/>
      <c r="F42" s="9"/>
      <c r="G42" s="9"/>
      <c r="H42" s="9"/>
      <c r="I42" s="9"/>
      <c r="J42" s="9"/>
      <c r="K42" s="9"/>
      <c r="L42" s="9"/>
      <c r="M42" s="9"/>
      <c r="N42" s="9"/>
    </row>
    <row r="43" spans="1:14">
      <c r="A43" s="9"/>
      <c r="B43" s="9"/>
      <c r="C43" s="9"/>
      <c r="D43" s="9"/>
      <c r="E43" s="9"/>
      <c r="F43" s="9"/>
      <c r="G43" s="9"/>
      <c r="H43" s="9"/>
      <c r="I43" s="9"/>
      <c r="J43" s="9"/>
      <c r="K43" s="9"/>
      <c r="L43" s="9"/>
      <c r="M43" s="9"/>
      <c r="N43" s="9"/>
    </row>
    <row r="44" spans="1:14">
      <c r="A44" s="9"/>
      <c r="B44" s="9"/>
      <c r="C44" s="9"/>
      <c r="D44" s="9"/>
      <c r="E44" s="9"/>
      <c r="F44" s="9"/>
      <c r="G44" s="9"/>
      <c r="H44" s="9"/>
      <c r="I44" s="9"/>
      <c r="J44" s="9"/>
      <c r="K44" s="9"/>
      <c r="L44" s="9"/>
      <c r="M44" s="9"/>
      <c r="N44" s="9"/>
    </row>
    <row r="45" spans="1:14">
      <c r="A45" s="9"/>
      <c r="B45" s="9"/>
      <c r="C45" s="9"/>
      <c r="D45" s="9"/>
      <c r="E45" s="9"/>
      <c r="F45" s="9"/>
      <c r="G45" s="9"/>
      <c r="H45" s="9"/>
      <c r="I45" s="9"/>
      <c r="J45" s="9"/>
      <c r="K45" s="9"/>
      <c r="L45" s="9"/>
      <c r="M45" s="9"/>
      <c r="N45" s="9"/>
    </row>
    <row r="46" spans="1:14">
      <c r="A46" s="9"/>
      <c r="B46" s="9"/>
      <c r="C46" s="9"/>
      <c r="D46" s="9"/>
      <c r="E46" s="9"/>
      <c r="F46" s="9"/>
      <c r="G46" s="9"/>
      <c r="H46" s="9"/>
      <c r="I46" s="9"/>
      <c r="J46" s="9"/>
      <c r="K46" s="9"/>
      <c r="L46" s="9"/>
      <c r="M46" s="9"/>
      <c r="N46" s="9"/>
    </row>
    <row r="47" spans="1:14">
      <c r="A47" s="9"/>
      <c r="B47" s="9"/>
      <c r="C47" s="9"/>
      <c r="D47" s="9"/>
      <c r="E47" s="9"/>
      <c r="F47" s="9"/>
      <c r="G47" s="9"/>
      <c r="H47" s="9"/>
      <c r="I47" s="9"/>
      <c r="J47" s="9"/>
      <c r="K47" s="9"/>
      <c r="L47" s="9"/>
      <c r="M47" s="9"/>
      <c r="N47" s="9"/>
    </row>
    <row r="48" spans="1:14">
      <c r="A48" s="9"/>
      <c r="B48" s="9"/>
      <c r="C48" s="9"/>
      <c r="D48" s="9"/>
      <c r="E48" s="9"/>
      <c r="F48" s="9"/>
      <c r="G48" s="9"/>
      <c r="H48" s="9"/>
      <c r="I48" s="9"/>
      <c r="J48" s="9"/>
      <c r="K48" s="9"/>
      <c r="L48" s="9"/>
      <c r="M48" s="9"/>
      <c r="N48" s="9"/>
    </row>
    <row r="49" spans="1:14">
      <c r="A49" s="9"/>
      <c r="B49" s="9"/>
      <c r="C49" s="9"/>
      <c r="D49" s="9"/>
      <c r="E49" s="9"/>
      <c r="F49" s="9"/>
      <c r="G49" s="9"/>
      <c r="H49" s="9"/>
      <c r="I49" s="9"/>
      <c r="J49" s="9"/>
      <c r="K49" s="9"/>
      <c r="L49" s="9"/>
      <c r="M49" s="9"/>
      <c r="N49" s="9"/>
    </row>
    <row r="50" spans="1:14">
      <c r="A50" s="9"/>
      <c r="B50" s="9"/>
      <c r="C50" s="9"/>
      <c r="D50" s="9"/>
      <c r="E50" s="9"/>
      <c r="F50" s="9"/>
      <c r="G50" s="9"/>
      <c r="H50" s="9"/>
      <c r="I50" s="9"/>
      <c r="J50" s="9"/>
      <c r="K50" s="9"/>
      <c r="L50" s="9"/>
      <c r="M50" s="9"/>
      <c r="N50" s="9"/>
    </row>
    <row r="51" spans="1:14">
      <c r="A51" s="9"/>
      <c r="B51" s="9"/>
      <c r="C51" s="9"/>
      <c r="D51" s="9"/>
      <c r="E51" s="9"/>
      <c r="F51" s="9"/>
      <c r="G51" s="9"/>
      <c r="H51" s="9"/>
      <c r="I51" s="9"/>
      <c r="J51" s="9"/>
      <c r="K51" s="9"/>
      <c r="L51" s="9"/>
      <c r="M51" s="9"/>
      <c r="N51" s="9"/>
    </row>
    <row r="52" spans="1:14">
      <c r="A52" s="9"/>
      <c r="B52" s="9"/>
      <c r="C52" s="9"/>
      <c r="D52" s="9"/>
      <c r="E52" s="9"/>
      <c r="F52" s="9"/>
      <c r="G52" s="9"/>
      <c r="H52" s="9"/>
      <c r="I52" s="9"/>
      <c r="J52" s="9"/>
      <c r="K52" s="9"/>
      <c r="L52" s="9"/>
      <c r="M52" s="9"/>
      <c r="N52" s="9"/>
    </row>
    <row r="53" spans="1:14">
      <c r="A53" s="9"/>
      <c r="B53" s="9"/>
      <c r="C53" s="9"/>
      <c r="D53" s="9"/>
      <c r="E53" s="9"/>
      <c r="F53" s="9"/>
      <c r="G53" s="9"/>
      <c r="H53" s="9"/>
      <c r="I53" s="9"/>
      <c r="J53" s="9"/>
      <c r="K53" s="9"/>
      <c r="L53" s="9"/>
      <c r="M53" s="9"/>
      <c r="N53" s="9"/>
    </row>
    <row r="54" spans="1:14">
      <c r="A54" s="9"/>
      <c r="B54" s="9"/>
      <c r="C54" s="9"/>
      <c r="D54" s="9"/>
      <c r="E54" s="9"/>
      <c r="F54" s="9"/>
      <c r="G54" s="9"/>
      <c r="H54" s="9"/>
      <c r="I54" s="9"/>
      <c r="J54" s="9"/>
      <c r="K54" s="9"/>
      <c r="L54" s="9"/>
      <c r="M54" s="9"/>
      <c r="N54" s="9"/>
    </row>
    <row r="55" spans="1:14">
      <c r="A55" s="9"/>
      <c r="B55" s="9"/>
      <c r="C55" s="9"/>
      <c r="D55" s="9"/>
      <c r="E55" s="9"/>
      <c r="F55" s="9"/>
      <c r="G55" s="9"/>
      <c r="H55" s="9"/>
      <c r="I55" s="9"/>
      <c r="J55" s="9"/>
      <c r="K55" s="9"/>
      <c r="L55" s="9"/>
      <c r="M55" s="9"/>
      <c r="N55" s="9"/>
    </row>
    <row r="56" spans="1:14">
      <c r="A56" s="9"/>
      <c r="B56" s="9"/>
      <c r="C56" s="9"/>
      <c r="D56" s="9"/>
      <c r="E56" s="9"/>
      <c r="F56" s="9"/>
      <c r="G56" s="9"/>
      <c r="H56" s="9"/>
      <c r="I56" s="9"/>
      <c r="J56" s="9"/>
      <c r="K56" s="9"/>
      <c r="L56" s="9"/>
      <c r="M56" s="9"/>
      <c r="N56" s="9"/>
    </row>
    <row r="57" spans="1:14">
      <c r="A57" s="9"/>
      <c r="B57" s="9"/>
      <c r="C57" s="9"/>
      <c r="D57" s="9"/>
      <c r="E57" s="9"/>
      <c r="F57" s="9"/>
      <c r="G57" s="9"/>
      <c r="H57" s="9"/>
      <c r="I57" s="9"/>
      <c r="J57" s="9"/>
      <c r="K57" s="9"/>
      <c r="L57" s="9"/>
      <c r="M57" s="9"/>
      <c r="N57" s="9"/>
    </row>
    <row r="58" spans="1:14">
      <c r="A58" s="9"/>
      <c r="B58" s="9"/>
      <c r="C58" s="9"/>
      <c r="D58" s="9"/>
      <c r="E58" s="9"/>
      <c r="F58" s="9"/>
      <c r="G58" s="9"/>
      <c r="H58" s="9"/>
      <c r="I58" s="9"/>
      <c r="J58" s="9"/>
      <c r="K58" s="9"/>
      <c r="L58" s="9"/>
      <c r="M58" s="9"/>
      <c r="N58" s="9"/>
    </row>
    <row r="59" spans="1:14">
      <c r="A59" s="9"/>
      <c r="B59" s="9"/>
      <c r="C59" s="9"/>
      <c r="D59" s="9"/>
      <c r="E59" s="9"/>
      <c r="F59" s="9"/>
      <c r="G59" s="9"/>
      <c r="H59" s="9"/>
      <c r="I59" s="9"/>
      <c r="J59" s="9"/>
      <c r="K59" s="9"/>
      <c r="L59" s="9"/>
      <c r="M59" s="9"/>
      <c r="N59" s="9"/>
    </row>
    <row r="60" spans="1:14">
      <c r="A60" s="9"/>
      <c r="B60" s="9"/>
      <c r="C60" s="9"/>
      <c r="D60" s="9"/>
      <c r="E60" s="9"/>
      <c r="F60" s="9"/>
      <c r="G60" s="9"/>
      <c r="H60" s="9"/>
      <c r="I60" s="9"/>
      <c r="J60" s="9"/>
      <c r="K60" s="9"/>
      <c r="L60" s="9"/>
      <c r="M60" s="9"/>
      <c r="N60" s="9"/>
    </row>
    <row r="61" spans="1:14">
      <c r="A61" s="9"/>
      <c r="B61" s="9"/>
      <c r="C61" s="9"/>
      <c r="D61" s="9"/>
      <c r="E61" s="9"/>
      <c r="F61" s="9"/>
      <c r="G61" s="9"/>
      <c r="H61" s="9"/>
      <c r="I61" s="9"/>
      <c r="J61" s="9"/>
      <c r="K61" s="9"/>
      <c r="L61" s="9"/>
      <c r="M61" s="9"/>
      <c r="N61" s="9"/>
    </row>
    <row r="62" spans="1:14" ht="18.75">
      <c r="A62" s="460" t="s">
        <v>142</v>
      </c>
      <c r="B62" s="460"/>
      <c r="C62" s="460"/>
      <c r="D62" s="460"/>
      <c r="E62" s="460"/>
      <c r="F62" s="460"/>
      <c r="G62" s="460"/>
      <c r="H62" s="460"/>
      <c r="I62" s="460"/>
      <c r="J62" s="460"/>
      <c r="K62" s="460"/>
      <c r="L62" s="460"/>
      <c r="M62" s="460"/>
      <c r="N62" s="9"/>
    </row>
    <row r="63" spans="1:14">
      <c r="A63" s="9"/>
      <c r="B63" s="9"/>
      <c r="C63" s="9"/>
      <c r="D63" s="9"/>
      <c r="E63" s="9"/>
      <c r="F63" s="9"/>
      <c r="G63" s="9"/>
      <c r="H63" s="9"/>
      <c r="I63" s="9"/>
      <c r="J63" s="9"/>
      <c r="K63" s="9"/>
      <c r="L63" s="9"/>
      <c r="M63" s="9"/>
      <c r="N63" s="9"/>
    </row>
  </sheetData>
  <sheetProtection sheet="1" formatCells="0" selectLockedCells="1"/>
  <mergeCells count="15">
    <mergeCell ref="A62:M62"/>
    <mergeCell ref="K1:M1"/>
    <mergeCell ref="K2:M4"/>
    <mergeCell ref="A21:M21"/>
    <mergeCell ref="B24:C29"/>
    <mergeCell ref="D24:E26"/>
    <mergeCell ref="F24:L26"/>
    <mergeCell ref="D27:E29"/>
    <mergeCell ref="F27:L29"/>
    <mergeCell ref="A8:M8"/>
    <mergeCell ref="B11:C16"/>
    <mergeCell ref="D11:E13"/>
    <mergeCell ref="F11:L13"/>
    <mergeCell ref="D14:E16"/>
    <mergeCell ref="F14:L16"/>
  </mergeCells>
  <phoneticPr fontId="119"/>
  <conditionalFormatting sqref="C38 C40">
    <cfRule type="expression" dxfId="86" priority="1" stopIfTrue="1">
      <formula>$B$36="■"</formula>
    </cfRule>
  </conditionalFormatting>
  <dataValidations count="2">
    <dataValidation type="list" allowBlank="1" showInputMessage="1" showErrorMessage="1" sqref="D14:E16 D27:E29">
      <formula1>$M$14:$M$15</formula1>
    </dataValidation>
    <dataValidation type="list" allowBlank="1" showInputMessage="1" showErrorMessage="1" sqref="D11:E13 D24:E26">
      <formula1>$M$11:$M$12</formula1>
    </dataValidation>
  </dataValidations>
  <printOptions horizontalCentered="1"/>
  <pageMargins left="0.78740157480314965" right="0.59055118110236227" top="0.39370078740157483" bottom="0.39370078740157483" header="0.31496062992125984" footer="0.31496062992125984"/>
  <pageSetup paperSize="9" orientation="portrait" verticalDpi="3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tabColor rgb="FFFFFF00"/>
    <pageSetUpPr fitToPage="1"/>
  </sheetPr>
  <dimension ref="A1:AO62"/>
  <sheetViews>
    <sheetView showGridLines="0" view="pageBreakPreview" topLeftCell="A13" zoomScaleNormal="100" zoomScaleSheetLayoutView="100" workbookViewId="0">
      <selection activeCell="F10" sqref="F10:L12"/>
    </sheetView>
  </sheetViews>
  <sheetFormatPr defaultColWidth="6.5" defaultRowHeight="13.5"/>
  <cols>
    <col min="1" max="13" width="6.5" style="11"/>
    <col min="14" max="14" width="2.5" style="11" customWidth="1"/>
    <col min="15" max="16384" width="6.5" style="11"/>
  </cols>
  <sheetData>
    <row r="1" spans="1:14" ht="24">
      <c r="A1" s="9"/>
      <c r="B1" s="9"/>
      <c r="C1" s="9"/>
      <c r="D1" s="9"/>
      <c r="E1" s="9"/>
      <c r="F1" s="9"/>
      <c r="G1" s="9"/>
      <c r="H1" s="9"/>
      <c r="I1" s="9"/>
      <c r="J1" s="120"/>
      <c r="K1" s="692" t="s">
        <v>431</v>
      </c>
      <c r="L1" s="692"/>
      <c r="M1" s="692"/>
      <c r="N1" s="9"/>
    </row>
    <row r="2" spans="1:14" ht="20.25" customHeight="1">
      <c r="A2" s="9"/>
      <c r="B2" s="9"/>
      <c r="C2" s="9"/>
      <c r="D2" s="9"/>
      <c r="E2" s="9"/>
      <c r="F2" s="9"/>
      <c r="G2" s="9"/>
      <c r="H2" s="9"/>
      <c r="I2" s="9"/>
      <c r="J2" s="9"/>
      <c r="K2" s="579" t="s">
        <v>371</v>
      </c>
      <c r="L2" s="579"/>
      <c r="M2" s="579"/>
      <c r="N2" s="9"/>
    </row>
    <row r="3" spans="1:14" ht="20.25" customHeight="1">
      <c r="A3" s="9"/>
      <c r="B3" s="9"/>
      <c r="C3" s="9"/>
      <c r="D3" s="9"/>
      <c r="E3" s="9"/>
      <c r="F3" s="9"/>
      <c r="G3" s="9"/>
      <c r="H3" s="9"/>
      <c r="I3" s="9"/>
      <c r="J3" s="9"/>
      <c r="K3" s="579"/>
      <c r="L3" s="579"/>
      <c r="M3" s="579"/>
      <c r="N3" s="9"/>
    </row>
    <row r="4" spans="1:14">
      <c r="A4" s="9"/>
      <c r="B4" s="9"/>
      <c r="C4" s="9"/>
      <c r="D4" s="9"/>
      <c r="E4" s="9"/>
      <c r="F4" s="9"/>
      <c r="G4" s="9"/>
      <c r="H4" s="9"/>
      <c r="I4" s="9"/>
      <c r="J4" s="9"/>
      <c r="K4" s="9"/>
      <c r="L4" s="9"/>
      <c r="M4" s="9"/>
      <c r="N4" s="9"/>
    </row>
    <row r="5" spans="1:14">
      <c r="A5" s="9"/>
      <c r="B5" s="9"/>
      <c r="C5" s="9"/>
      <c r="D5" s="9"/>
      <c r="E5" s="9"/>
      <c r="F5" s="9"/>
      <c r="G5" s="9"/>
      <c r="H5" s="9"/>
      <c r="I5" s="9"/>
      <c r="J5" s="9"/>
      <c r="K5" s="9"/>
      <c r="L5" s="9"/>
      <c r="M5" s="9"/>
      <c r="N5" s="9"/>
    </row>
    <row r="6" spans="1:14">
      <c r="A6" s="9"/>
      <c r="B6" s="9"/>
      <c r="C6" s="9"/>
      <c r="D6" s="9"/>
      <c r="E6" s="9"/>
      <c r="F6" s="9"/>
      <c r="G6" s="9"/>
      <c r="H6" s="9"/>
      <c r="I6" s="9"/>
      <c r="J6" s="9"/>
      <c r="K6" s="9"/>
      <c r="L6" s="9"/>
      <c r="M6" s="9"/>
      <c r="N6" s="9"/>
    </row>
    <row r="7" spans="1:14" ht="17.25">
      <c r="A7" s="423" t="s">
        <v>172</v>
      </c>
      <c r="B7" s="423"/>
      <c r="C7" s="423"/>
      <c r="D7" s="423"/>
      <c r="E7" s="423"/>
      <c r="F7" s="423"/>
      <c r="G7" s="423"/>
      <c r="H7" s="423"/>
      <c r="I7" s="423"/>
      <c r="J7" s="423"/>
      <c r="K7" s="423"/>
      <c r="L7" s="423"/>
      <c r="M7" s="423"/>
      <c r="N7" s="9"/>
    </row>
    <row r="8" spans="1:14">
      <c r="A8" s="174"/>
      <c r="B8" s="174"/>
      <c r="C8" s="174"/>
      <c r="D8" s="174"/>
      <c r="E8" s="174"/>
      <c r="F8" s="174"/>
      <c r="G8" s="174"/>
      <c r="H8" s="174"/>
      <c r="I8" s="174"/>
      <c r="J8" s="174"/>
      <c r="K8" s="174"/>
      <c r="L8" s="174"/>
      <c r="M8" s="174"/>
      <c r="N8" s="9"/>
    </row>
    <row r="9" spans="1:14">
      <c r="A9" s="9"/>
      <c r="B9" s="9"/>
      <c r="C9" s="9"/>
      <c r="D9" s="9"/>
      <c r="E9" s="9"/>
      <c r="F9" s="9"/>
      <c r="G9" s="9"/>
      <c r="H9" s="9"/>
      <c r="I9" s="9"/>
      <c r="J9" s="9"/>
      <c r="K9" s="9"/>
      <c r="L9" s="9"/>
      <c r="M9" s="9"/>
      <c r="N9" s="9"/>
    </row>
    <row r="10" spans="1:14" ht="13.5" customHeight="1">
      <c r="A10" s="9"/>
      <c r="B10" s="836" t="s">
        <v>141</v>
      </c>
      <c r="C10" s="836"/>
      <c r="D10" s="836"/>
      <c r="E10" s="836"/>
      <c r="F10" s="889"/>
      <c r="G10" s="889"/>
      <c r="H10" s="889"/>
      <c r="I10" s="889"/>
      <c r="J10" s="889"/>
      <c r="K10" s="889"/>
      <c r="L10" s="889"/>
      <c r="M10" s="9"/>
      <c r="N10" s="9"/>
    </row>
    <row r="11" spans="1:14" ht="13.5" customHeight="1">
      <c r="A11" s="9"/>
      <c r="B11" s="836"/>
      <c r="C11" s="836"/>
      <c r="D11" s="836"/>
      <c r="E11" s="836"/>
      <c r="F11" s="889"/>
      <c r="G11" s="889"/>
      <c r="H11" s="889"/>
      <c r="I11" s="889"/>
      <c r="J11" s="889"/>
      <c r="K11" s="889"/>
      <c r="L11" s="889"/>
      <c r="M11" s="9"/>
      <c r="N11" s="9"/>
    </row>
    <row r="12" spans="1:14" ht="13.5" customHeight="1">
      <c r="A12" s="9"/>
      <c r="B12" s="836"/>
      <c r="C12" s="836"/>
      <c r="D12" s="836"/>
      <c r="E12" s="836"/>
      <c r="F12" s="889"/>
      <c r="G12" s="889"/>
      <c r="H12" s="889"/>
      <c r="I12" s="889"/>
      <c r="J12" s="889"/>
      <c r="K12" s="889"/>
      <c r="L12" s="889"/>
      <c r="M12" s="9"/>
      <c r="N12" s="9"/>
    </row>
    <row r="13" spans="1:14" ht="13.5" customHeight="1">
      <c r="A13" s="46"/>
      <c r="B13" s="45"/>
      <c r="C13" s="45"/>
      <c r="D13" s="45"/>
      <c r="E13" s="45"/>
      <c r="F13" s="54"/>
      <c r="G13" s="54"/>
      <c r="H13" s="54"/>
      <c r="I13" s="54"/>
      <c r="J13" s="54"/>
      <c r="K13" s="54"/>
      <c r="L13" s="54"/>
      <c r="M13" s="46"/>
      <c r="N13" s="9"/>
    </row>
    <row r="14" spans="1:14" ht="13.5" customHeight="1">
      <c r="A14" s="46"/>
      <c r="B14" s="45"/>
      <c r="C14" s="45"/>
      <c r="D14" s="45"/>
      <c r="E14" s="45"/>
      <c r="F14" s="54"/>
      <c r="G14" s="54"/>
      <c r="H14" s="54"/>
      <c r="I14" s="54"/>
      <c r="J14" s="54"/>
      <c r="K14" s="54"/>
      <c r="L14" s="54"/>
      <c r="M14" s="46"/>
      <c r="N14" s="9"/>
    </row>
    <row r="15" spans="1:14" ht="13.5" customHeight="1">
      <c r="A15" s="9"/>
      <c r="B15" s="801" t="s">
        <v>140</v>
      </c>
      <c r="C15" s="836"/>
      <c r="D15" s="836"/>
      <c r="E15" s="836"/>
      <c r="F15" s="889"/>
      <c r="G15" s="889"/>
      <c r="H15" s="889"/>
      <c r="I15" s="889"/>
      <c r="J15" s="889"/>
      <c r="K15" s="889"/>
      <c r="L15" s="889"/>
      <c r="M15" s="9"/>
      <c r="N15" s="9"/>
    </row>
    <row r="16" spans="1:14" ht="13.5" customHeight="1">
      <c r="A16" s="9"/>
      <c r="B16" s="836"/>
      <c r="C16" s="836"/>
      <c r="D16" s="836"/>
      <c r="E16" s="836"/>
      <c r="F16" s="889"/>
      <c r="G16" s="889"/>
      <c r="H16" s="889"/>
      <c r="I16" s="889"/>
      <c r="J16" s="889"/>
      <c r="K16" s="889"/>
      <c r="L16" s="889"/>
      <c r="M16" s="9"/>
      <c r="N16" s="9"/>
    </row>
    <row r="17" spans="1:41" ht="13.5" customHeight="1">
      <c r="A17" s="9"/>
      <c r="B17" s="836"/>
      <c r="C17" s="836"/>
      <c r="D17" s="836"/>
      <c r="E17" s="836"/>
      <c r="F17" s="889"/>
      <c r="G17" s="889"/>
      <c r="H17" s="889"/>
      <c r="I17" s="889"/>
      <c r="J17" s="889"/>
      <c r="K17" s="889"/>
      <c r="L17" s="889"/>
      <c r="M17" s="9"/>
      <c r="N17" s="9"/>
    </row>
    <row r="18" spans="1:41" ht="13.5" customHeight="1">
      <c r="A18" s="46"/>
      <c r="B18" s="45"/>
      <c r="C18" s="45"/>
      <c r="D18" s="45"/>
      <c r="E18" s="45"/>
      <c r="F18" s="54"/>
      <c r="G18" s="54"/>
      <c r="H18" s="54"/>
      <c r="I18" s="54"/>
      <c r="J18" s="54"/>
      <c r="K18" s="54"/>
      <c r="L18" s="54"/>
      <c r="M18" s="46"/>
      <c r="N18" s="9"/>
    </row>
    <row r="19" spans="1:41" ht="13.5" customHeight="1">
      <c r="A19" s="46"/>
      <c r="B19" s="45"/>
      <c r="C19" s="45"/>
      <c r="D19" s="45"/>
      <c r="E19" s="45"/>
      <c r="F19" s="54"/>
      <c r="G19" s="54"/>
      <c r="H19" s="54"/>
      <c r="I19" s="54"/>
      <c r="J19" s="54"/>
      <c r="K19" s="54"/>
      <c r="L19" s="54"/>
      <c r="M19" s="46"/>
      <c r="N19" s="9"/>
      <c r="AO19" s="9"/>
    </row>
    <row r="20" spans="1:41" ht="13.5" customHeight="1">
      <c r="A20" s="9"/>
      <c r="B20" s="801" t="s">
        <v>192</v>
      </c>
      <c r="C20" s="801"/>
      <c r="D20" s="802"/>
      <c r="E20" s="802"/>
      <c r="F20" s="803" t="s">
        <v>81</v>
      </c>
      <c r="G20" s="804"/>
      <c r="H20" s="804"/>
      <c r="I20" s="804"/>
      <c r="J20" s="804"/>
      <c r="K20" s="804"/>
      <c r="L20" s="804"/>
      <c r="M20" s="10" t="s">
        <v>85</v>
      </c>
      <c r="N20" s="9"/>
    </row>
    <row r="21" spans="1:41" ht="13.5" customHeight="1">
      <c r="A21" s="9"/>
      <c r="B21" s="801"/>
      <c r="C21" s="801"/>
      <c r="D21" s="802"/>
      <c r="E21" s="802"/>
      <c r="F21" s="803"/>
      <c r="G21" s="804"/>
      <c r="H21" s="804"/>
      <c r="I21" s="804"/>
      <c r="J21" s="804"/>
      <c r="K21" s="804"/>
      <c r="L21" s="804"/>
      <c r="M21" s="10"/>
      <c r="N21" s="9"/>
    </row>
    <row r="22" spans="1:41" ht="13.5" customHeight="1">
      <c r="A22" s="9"/>
      <c r="B22" s="801"/>
      <c r="C22" s="801"/>
      <c r="D22" s="802"/>
      <c r="E22" s="802"/>
      <c r="F22" s="804"/>
      <c r="G22" s="804"/>
      <c r="H22" s="804"/>
      <c r="I22" s="804"/>
      <c r="J22" s="804"/>
      <c r="K22" s="804"/>
      <c r="L22" s="804"/>
      <c r="M22" s="10"/>
      <c r="N22" s="9"/>
    </row>
    <row r="23" spans="1:41" ht="13.5" customHeight="1">
      <c r="A23" s="9"/>
      <c r="B23" s="801"/>
      <c r="C23" s="801"/>
      <c r="D23" s="802"/>
      <c r="E23" s="802"/>
      <c r="F23" s="803" t="s">
        <v>82</v>
      </c>
      <c r="G23" s="804"/>
      <c r="H23" s="804"/>
      <c r="I23" s="804"/>
      <c r="J23" s="804"/>
      <c r="K23" s="804"/>
      <c r="L23" s="804"/>
      <c r="M23" s="10" t="s">
        <v>85</v>
      </c>
      <c r="N23" s="9"/>
    </row>
    <row r="24" spans="1:41" ht="13.5" customHeight="1">
      <c r="A24" s="9"/>
      <c r="B24" s="801"/>
      <c r="C24" s="801"/>
      <c r="D24" s="802"/>
      <c r="E24" s="802"/>
      <c r="F24" s="803"/>
      <c r="G24" s="804"/>
      <c r="H24" s="804"/>
      <c r="I24" s="804"/>
      <c r="J24" s="804"/>
      <c r="K24" s="804"/>
      <c r="L24" s="804"/>
      <c r="M24" s="10"/>
      <c r="N24" s="9"/>
    </row>
    <row r="25" spans="1:41" ht="13.5" customHeight="1">
      <c r="A25" s="9"/>
      <c r="B25" s="801"/>
      <c r="C25" s="801"/>
      <c r="D25" s="802"/>
      <c r="E25" s="802"/>
      <c r="F25" s="804"/>
      <c r="G25" s="804"/>
      <c r="H25" s="804"/>
      <c r="I25" s="804"/>
      <c r="J25" s="804"/>
      <c r="K25" s="804"/>
      <c r="L25" s="804"/>
      <c r="M25" s="9"/>
      <c r="N25" s="9"/>
    </row>
    <row r="26" spans="1:41">
      <c r="A26" s="9"/>
      <c r="B26" s="13"/>
      <c r="C26" s="13"/>
      <c r="D26" s="31" t="str">
        <f>IF(COUNTBLANK(D20:E25)=12,"　↑　該当する方に○",IF(COUNTBLANK(D20:E25)=10,"　↑　どちらか一方に○",""))</f>
        <v>　↑　該当する方に○</v>
      </c>
      <c r="E26" s="32"/>
      <c r="F26" s="13"/>
      <c r="G26" s="13"/>
      <c r="H26" s="13"/>
      <c r="I26" s="13"/>
      <c r="J26" s="13"/>
      <c r="K26" s="13"/>
      <c r="L26" s="13"/>
      <c r="M26" s="9"/>
      <c r="N26" s="9"/>
    </row>
    <row r="27" spans="1:41">
      <c r="A27" s="9"/>
      <c r="B27" s="9"/>
      <c r="C27" s="9"/>
      <c r="D27" s="9"/>
      <c r="E27" s="9"/>
      <c r="F27" s="9"/>
      <c r="G27" s="9"/>
      <c r="H27" s="9"/>
      <c r="I27" s="9"/>
      <c r="J27" s="9"/>
      <c r="K27" s="9"/>
      <c r="L27" s="9"/>
      <c r="M27" s="9"/>
      <c r="N27" s="9"/>
    </row>
    <row r="28" spans="1:41" s="34" customFormat="1">
      <c r="A28" s="33"/>
      <c r="B28" s="93" t="s">
        <v>186</v>
      </c>
      <c r="C28" s="33"/>
      <c r="D28" s="33"/>
      <c r="E28" s="33"/>
      <c r="F28" s="33"/>
      <c r="G28" s="33"/>
      <c r="H28" s="33"/>
      <c r="I28" s="33"/>
      <c r="J28" s="33"/>
      <c r="K28" s="33"/>
      <c r="L28" s="33"/>
      <c r="M28" s="33"/>
      <c r="N28" s="33"/>
    </row>
    <row r="29" spans="1:41" s="34" customFormat="1">
      <c r="A29" s="33"/>
      <c r="B29" s="33"/>
      <c r="C29" s="33"/>
      <c r="D29" s="33"/>
      <c r="E29" s="33"/>
      <c r="F29" s="33"/>
      <c r="G29" s="33"/>
      <c r="H29" s="33"/>
      <c r="I29" s="33"/>
      <c r="J29" s="33"/>
      <c r="K29" s="33"/>
      <c r="L29" s="33"/>
      <c r="M29" s="33"/>
      <c r="N29" s="33"/>
    </row>
    <row r="30" spans="1:41" s="34" customFormat="1" ht="14.25" customHeight="1">
      <c r="A30" s="33"/>
      <c r="B30" s="888" t="s">
        <v>283</v>
      </c>
      <c r="C30" s="888"/>
      <c r="D30" s="888"/>
      <c r="E30" s="888"/>
      <c r="F30" s="888"/>
      <c r="G30" s="888"/>
      <c r="H30" s="888"/>
      <c r="I30" s="888"/>
      <c r="J30" s="888"/>
      <c r="K30" s="888"/>
      <c r="L30" s="888"/>
      <c r="M30" s="888"/>
      <c r="N30" s="33"/>
      <c r="P30" s="888"/>
      <c r="Q30" s="888"/>
      <c r="R30" s="888"/>
      <c r="S30" s="888"/>
      <c r="T30" s="888"/>
      <c r="U30" s="888"/>
      <c r="V30" s="888"/>
      <c r="W30" s="888"/>
      <c r="X30" s="888"/>
      <c r="Y30" s="888"/>
      <c r="Z30" s="888"/>
      <c r="AA30" s="888"/>
    </row>
    <row r="31" spans="1:41" s="34" customFormat="1">
      <c r="A31" s="33"/>
      <c r="B31" s="115" t="s">
        <v>284</v>
      </c>
      <c r="C31" s="33"/>
      <c r="D31" s="33"/>
      <c r="E31" s="33"/>
      <c r="F31" s="33"/>
      <c r="G31" s="33"/>
      <c r="H31" s="33"/>
      <c r="I31" s="33"/>
      <c r="J31" s="33"/>
      <c r="K31" s="33"/>
      <c r="L31" s="33"/>
      <c r="M31" s="33"/>
      <c r="N31" s="33"/>
      <c r="P31" s="115"/>
      <c r="Q31" s="33"/>
      <c r="R31" s="33"/>
      <c r="S31" s="33"/>
      <c r="T31" s="33"/>
      <c r="U31" s="33"/>
      <c r="V31" s="33"/>
      <c r="W31" s="33"/>
      <c r="X31" s="33"/>
      <c r="Y31" s="33"/>
      <c r="Z31" s="33"/>
      <c r="AA31" s="33"/>
    </row>
    <row r="32" spans="1:41">
      <c r="A32" s="9"/>
      <c r="B32" s="115" t="s">
        <v>244</v>
      </c>
      <c r="C32" s="13"/>
      <c r="D32" s="13"/>
      <c r="E32" s="13"/>
      <c r="F32" s="13"/>
      <c r="G32" s="13"/>
      <c r="H32" s="13"/>
      <c r="I32" s="13"/>
      <c r="J32" s="13"/>
      <c r="K32" s="13"/>
      <c r="L32" s="13"/>
      <c r="M32" s="9"/>
      <c r="N32" s="9"/>
    </row>
    <row r="33" spans="1:14">
      <c r="A33" s="9"/>
      <c r="B33" s="13"/>
      <c r="C33" s="13"/>
      <c r="D33" s="13"/>
      <c r="E33" s="13"/>
      <c r="F33" s="13"/>
      <c r="G33" s="13"/>
      <c r="H33" s="13"/>
      <c r="I33" s="13"/>
      <c r="J33" s="13"/>
      <c r="K33" s="13"/>
      <c r="L33" s="13"/>
      <c r="M33" s="9"/>
      <c r="N33" s="9"/>
    </row>
    <row r="34" spans="1:14">
      <c r="A34" s="9"/>
      <c r="B34" s="9"/>
      <c r="C34" s="9"/>
      <c r="D34" s="9"/>
      <c r="E34" s="9"/>
      <c r="F34" s="9"/>
      <c r="G34" s="9"/>
      <c r="H34" s="9"/>
      <c r="I34" s="9"/>
      <c r="J34" s="9"/>
      <c r="K34" s="9"/>
      <c r="L34" s="9"/>
      <c r="M34" s="9"/>
      <c r="N34" s="9"/>
    </row>
    <row r="35" spans="1:14">
      <c r="A35" s="9"/>
      <c r="B35" s="9"/>
      <c r="C35" s="9"/>
      <c r="D35" s="9"/>
      <c r="E35" s="9"/>
      <c r="F35" s="9"/>
      <c r="G35" s="9"/>
      <c r="H35" s="9"/>
      <c r="I35" s="9"/>
      <c r="J35" s="9"/>
      <c r="K35" s="9"/>
      <c r="L35" s="9"/>
      <c r="M35" s="9"/>
      <c r="N35" s="9"/>
    </row>
    <row r="36" spans="1:14" s="34" customFormat="1" ht="14.25">
      <c r="A36" s="33"/>
      <c r="B36" s="53"/>
      <c r="C36" s="36"/>
      <c r="D36" s="33"/>
      <c r="E36" s="33"/>
      <c r="F36" s="33"/>
      <c r="G36" s="33"/>
      <c r="H36" s="33"/>
      <c r="I36" s="33"/>
      <c r="J36" s="33"/>
      <c r="K36" s="33"/>
      <c r="L36" s="33"/>
      <c r="M36" s="33"/>
      <c r="N36" s="33"/>
    </row>
    <row r="37" spans="1:14" ht="14.25">
      <c r="A37" s="9"/>
      <c r="B37" s="53"/>
      <c r="C37" s="9"/>
      <c r="D37" s="9"/>
      <c r="E37" s="9"/>
      <c r="F37" s="9"/>
      <c r="G37" s="9"/>
      <c r="H37" s="9"/>
      <c r="I37" s="9"/>
      <c r="J37" s="9"/>
      <c r="K37" s="9"/>
      <c r="L37" s="9"/>
      <c r="M37" s="9"/>
      <c r="N37" s="9"/>
    </row>
    <row r="38" spans="1:14" ht="14.25">
      <c r="A38" s="9"/>
      <c r="B38" s="53"/>
      <c r="C38" s="36"/>
      <c r="D38" s="9"/>
      <c r="E38" s="9"/>
      <c r="F38" s="9"/>
      <c r="G38" s="9"/>
      <c r="H38" s="9"/>
      <c r="I38" s="9"/>
      <c r="J38" s="9"/>
      <c r="K38" s="9"/>
      <c r="L38" s="9"/>
      <c r="M38" s="9"/>
      <c r="N38" s="9"/>
    </row>
    <row r="39" spans="1:14" ht="14.25">
      <c r="A39" s="9"/>
      <c r="B39" s="35"/>
      <c r="C39" s="9"/>
      <c r="D39" s="9"/>
      <c r="E39" s="9"/>
      <c r="F39" s="9"/>
      <c r="G39" s="9"/>
      <c r="H39" s="9"/>
      <c r="I39" s="9"/>
      <c r="J39" s="9"/>
      <c r="K39" s="9"/>
      <c r="L39" s="9"/>
      <c r="M39" s="9"/>
      <c r="N39" s="9"/>
    </row>
    <row r="40" spans="1:14" ht="14.25">
      <c r="A40" s="9"/>
      <c r="B40" s="35"/>
      <c r="C40" s="9"/>
      <c r="D40" s="9"/>
      <c r="E40" s="9"/>
      <c r="F40" s="9"/>
      <c r="G40" s="9"/>
      <c r="H40" s="9"/>
      <c r="I40" s="9"/>
      <c r="J40" s="9"/>
      <c r="K40" s="9"/>
      <c r="L40" s="9"/>
      <c r="M40" s="9"/>
      <c r="N40" s="9"/>
    </row>
    <row r="41" spans="1:14" ht="14.25">
      <c r="A41" s="9"/>
      <c r="B41" s="35"/>
      <c r="C41" s="9"/>
      <c r="D41" s="9"/>
      <c r="E41" s="9"/>
      <c r="F41" s="9"/>
      <c r="G41" s="9"/>
      <c r="H41" s="9"/>
      <c r="I41" s="9"/>
      <c r="J41" s="9"/>
      <c r="K41" s="9"/>
      <c r="L41" s="9"/>
      <c r="M41" s="9"/>
      <c r="N41" s="9"/>
    </row>
    <row r="42" spans="1:14" ht="14.25">
      <c r="A42" s="9"/>
      <c r="B42" s="35"/>
      <c r="C42" s="9"/>
      <c r="D42" s="9"/>
      <c r="E42" s="9"/>
      <c r="F42" s="9"/>
      <c r="G42" s="9"/>
      <c r="H42" s="9"/>
      <c r="I42" s="9"/>
      <c r="J42" s="9"/>
      <c r="K42" s="9"/>
      <c r="L42" s="9"/>
      <c r="M42" s="9"/>
      <c r="N42" s="9"/>
    </row>
    <row r="43" spans="1:14" ht="14.25">
      <c r="A43" s="9"/>
      <c r="B43" s="35"/>
      <c r="C43" s="9"/>
      <c r="D43" s="9"/>
      <c r="E43" s="9"/>
      <c r="F43" s="9"/>
      <c r="G43" s="9"/>
      <c r="H43" s="9"/>
      <c r="I43" s="9"/>
      <c r="J43" s="9"/>
      <c r="K43" s="9"/>
      <c r="L43" s="9"/>
      <c r="M43" s="9"/>
      <c r="N43" s="9"/>
    </row>
    <row r="44" spans="1:14" ht="14.25">
      <c r="A44" s="9"/>
      <c r="B44" s="35"/>
      <c r="C44" s="9"/>
      <c r="D44" s="9"/>
      <c r="E44" s="9"/>
      <c r="F44" s="9"/>
      <c r="G44" s="9"/>
      <c r="H44" s="9"/>
      <c r="I44" s="9"/>
      <c r="J44" s="9"/>
      <c r="K44" s="9"/>
      <c r="L44" s="9"/>
      <c r="M44" s="9"/>
      <c r="N44" s="9"/>
    </row>
    <row r="45" spans="1:14" ht="14.25">
      <c r="A45" s="9"/>
      <c r="B45" s="35"/>
      <c r="C45" s="9"/>
      <c r="D45" s="9"/>
      <c r="E45" s="9"/>
      <c r="F45" s="9"/>
      <c r="G45" s="9"/>
      <c r="H45" s="9"/>
      <c r="I45" s="9"/>
      <c r="J45" s="9"/>
      <c r="K45" s="9"/>
      <c r="L45" s="9"/>
      <c r="M45" s="9"/>
      <c r="N45" s="9"/>
    </row>
    <row r="46" spans="1:14" ht="14.25">
      <c r="A46" s="9"/>
      <c r="B46" s="35"/>
      <c r="C46" s="9"/>
      <c r="D46" s="9"/>
      <c r="E46" s="9"/>
      <c r="F46" s="9"/>
      <c r="G46" s="9"/>
      <c r="H46" s="9"/>
      <c r="I46" s="9"/>
      <c r="J46" s="9"/>
      <c r="K46" s="9"/>
      <c r="L46" s="9"/>
      <c r="M46" s="9"/>
      <c r="N46" s="9"/>
    </row>
    <row r="47" spans="1:14" ht="14.25">
      <c r="A47" s="9"/>
      <c r="B47" s="35"/>
      <c r="C47" s="9"/>
      <c r="D47" s="9"/>
      <c r="E47" s="9"/>
      <c r="F47" s="9"/>
      <c r="G47" s="9"/>
      <c r="H47" s="9"/>
      <c r="I47" s="9"/>
      <c r="J47" s="9"/>
      <c r="K47" s="9"/>
      <c r="L47" s="9"/>
      <c r="M47" s="9"/>
      <c r="N47" s="9"/>
    </row>
    <row r="48" spans="1:14">
      <c r="A48" s="9"/>
      <c r="B48" s="9"/>
      <c r="C48" s="9"/>
      <c r="D48" s="9"/>
      <c r="E48" s="9"/>
      <c r="F48" s="9"/>
      <c r="G48" s="9"/>
      <c r="H48" s="9"/>
      <c r="I48" s="9"/>
      <c r="J48" s="9"/>
      <c r="K48" s="9"/>
      <c r="L48" s="9"/>
      <c r="M48" s="9"/>
      <c r="N48" s="9"/>
    </row>
    <row r="49" spans="1:14">
      <c r="A49" s="9"/>
      <c r="B49" s="9"/>
      <c r="C49" s="9"/>
      <c r="D49" s="9"/>
      <c r="E49" s="9"/>
      <c r="F49" s="9"/>
      <c r="G49" s="9"/>
      <c r="H49" s="9"/>
      <c r="I49" s="9"/>
      <c r="J49" s="9"/>
      <c r="K49" s="9"/>
      <c r="L49" s="9"/>
      <c r="M49" s="9"/>
      <c r="N49" s="9"/>
    </row>
    <row r="50" spans="1:14">
      <c r="A50" s="9"/>
      <c r="B50" s="9"/>
      <c r="C50" s="9"/>
      <c r="D50" s="9"/>
      <c r="E50" s="9"/>
      <c r="F50" s="9"/>
      <c r="G50" s="9"/>
      <c r="H50" s="9"/>
      <c r="I50" s="9"/>
      <c r="J50" s="9"/>
      <c r="K50" s="9"/>
      <c r="L50" s="9"/>
      <c r="M50" s="9"/>
      <c r="N50" s="9"/>
    </row>
    <row r="51" spans="1:14">
      <c r="A51" s="9"/>
      <c r="B51" s="9"/>
      <c r="C51" s="9"/>
      <c r="D51" s="9"/>
      <c r="E51" s="9"/>
      <c r="F51" s="9"/>
      <c r="G51" s="9"/>
      <c r="H51" s="9"/>
      <c r="I51" s="9"/>
      <c r="J51" s="9"/>
      <c r="K51" s="9"/>
      <c r="L51" s="9"/>
      <c r="M51" s="9"/>
      <c r="N51" s="9"/>
    </row>
    <row r="52" spans="1:14">
      <c r="A52" s="9"/>
      <c r="B52" s="9"/>
      <c r="C52" s="9"/>
      <c r="D52" s="9"/>
      <c r="E52" s="9"/>
      <c r="F52" s="9"/>
      <c r="G52" s="9"/>
      <c r="H52" s="9"/>
      <c r="I52" s="9"/>
      <c r="J52" s="9"/>
      <c r="K52" s="9"/>
      <c r="L52" s="9"/>
      <c r="M52" s="9"/>
      <c r="N52" s="9"/>
    </row>
    <row r="53" spans="1:14">
      <c r="A53" s="9"/>
      <c r="B53" s="9"/>
      <c r="C53" s="9"/>
      <c r="D53" s="9"/>
      <c r="E53" s="9"/>
      <c r="F53" s="9"/>
      <c r="G53" s="9"/>
      <c r="H53" s="9"/>
      <c r="I53" s="9"/>
      <c r="J53" s="9"/>
      <c r="K53" s="9"/>
      <c r="L53" s="9"/>
      <c r="M53" s="9"/>
      <c r="N53" s="9"/>
    </row>
    <row r="54" spans="1:14">
      <c r="A54" s="9"/>
      <c r="B54" s="9"/>
      <c r="C54" s="9"/>
      <c r="D54" s="9"/>
      <c r="E54" s="9"/>
      <c r="F54" s="9"/>
      <c r="G54" s="9"/>
      <c r="H54" s="9"/>
      <c r="I54" s="9"/>
      <c r="J54" s="9"/>
      <c r="K54" s="9"/>
      <c r="L54" s="9"/>
      <c r="M54" s="9"/>
      <c r="N54" s="9"/>
    </row>
    <row r="55" spans="1:14">
      <c r="A55" s="9"/>
      <c r="B55" s="9"/>
      <c r="C55" s="9"/>
      <c r="D55" s="9"/>
      <c r="E55" s="9"/>
      <c r="F55" s="9"/>
      <c r="G55" s="9"/>
      <c r="H55" s="9"/>
      <c r="I55" s="9"/>
      <c r="J55" s="9"/>
      <c r="K55" s="9"/>
      <c r="L55" s="9"/>
      <c r="M55" s="9"/>
      <c r="N55" s="9"/>
    </row>
    <row r="56" spans="1:14">
      <c r="A56" s="9"/>
      <c r="B56" s="9"/>
      <c r="C56" s="9"/>
      <c r="D56" s="9"/>
      <c r="E56" s="9"/>
      <c r="F56" s="9"/>
      <c r="G56" s="9"/>
      <c r="H56" s="9"/>
      <c r="I56" s="9"/>
      <c r="J56" s="9"/>
      <c r="K56" s="9"/>
      <c r="L56" s="9"/>
      <c r="M56" s="9"/>
      <c r="N56" s="9"/>
    </row>
    <row r="57" spans="1:14">
      <c r="A57" s="9"/>
      <c r="B57" s="9"/>
      <c r="C57" s="9"/>
      <c r="D57" s="9"/>
      <c r="E57" s="9"/>
      <c r="F57" s="9"/>
      <c r="G57" s="9"/>
      <c r="H57" s="9"/>
      <c r="I57" s="9"/>
      <c r="J57" s="9"/>
      <c r="K57" s="9"/>
      <c r="L57" s="9"/>
      <c r="M57" s="9"/>
      <c r="N57" s="9"/>
    </row>
    <row r="58" spans="1:14">
      <c r="A58" s="9"/>
      <c r="B58" s="9"/>
      <c r="C58" s="9"/>
      <c r="D58" s="9"/>
      <c r="E58" s="9"/>
      <c r="F58" s="9"/>
      <c r="G58" s="9"/>
      <c r="H58" s="9"/>
      <c r="I58" s="9"/>
      <c r="J58" s="9"/>
      <c r="K58" s="9"/>
      <c r="L58" s="9"/>
      <c r="M58" s="9"/>
      <c r="N58" s="9"/>
    </row>
    <row r="59" spans="1:14">
      <c r="A59" s="9"/>
      <c r="B59" s="9"/>
      <c r="C59" s="9"/>
      <c r="D59" s="9"/>
      <c r="E59" s="9"/>
      <c r="F59" s="9"/>
      <c r="G59" s="9"/>
      <c r="H59" s="9"/>
      <c r="I59" s="9"/>
      <c r="J59" s="9"/>
      <c r="K59" s="9"/>
      <c r="L59" s="9"/>
      <c r="M59" s="9"/>
      <c r="N59" s="9"/>
    </row>
    <row r="60" spans="1:14">
      <c r="A60" s="9"/>
      <c r="B60" s="9"/>
      <c r="C60" s="9"/>
      <c r="D60" s="9"/>
      <c r="E60" s="9"/>
      <c r="F60" s="9"/>
      <c r="G60" s="9"/>
      <c r="H60" s="9"/>
      <c r="I60" s="9"/>
      <c r="J60" s="9"/>
      <c r="K60" s="9"/>
      <c r="L60" s="9"/>
      <c r="M60" s="9"/>
      <c r="N60" s="9"/>
    </row>
    <row r="61" spans="1:14" ht="18.75">
      <c r="A61" s="561" t="s">
        <v>142</v>
      </c>
      <c r="B61" s="460"/>
      <c r="C61" s="460"/>
      <c r="D61" s="460"/>
      <c r="E61" s="460"/>
      <c r="F61" s="460"/>
      <c r="G61" s="460"/>
      <c r="H61" s="460"/>
      <c r="I61" s="460"/>
      <c r="J61" s="460"/>
      <c r="K61" s="460"/>
      <c r="L61" s="460"/>
      <c r="M61" s="460"/>
      <c r="N61" s="9"/>
    </row>
    <row r="62" spans="1:14">
      <c r="A62" s="9"/>
      <c r="B62" s="9"/>
      <c r="C62" s="9"/>
      <c r="D62" s="9"/>
      <c r="E62" s="9"/>
      <c r="F62" s="9"/>
      <c r="G62" s="9"/>
      <c r="H62" s="9"/>
      <c r="I62" s="9"/>
      <c r="J62" s="9"/>
      <c r="K62" s="9"/>
      <c r="L62" s="9"/>
      <c r="M62" s="9"/>
      <c r="N62" s="9"/>
    </row>
  </sheetData>
  <sheetProtection sheet="1" formatCells="0" selectLockedCells="1"/>
  <mergeCells count="15">
    <mergeCell ref="P30:AA30"/>
    <mergeCell ref="A61:M61"/>
    <mergeCell ref="B30:M30"/>
    <mergeCell ref="K1:M1"/>
    <mergeCell ref="K2:M3"/>
    <mergeCell ref="B20:C25"/>
    <mergeCell ref="D20:E22"/>
    <mergeCell ref="F20:L22"/>
    <mergeCell ref="D23:E25"/>
    <mergeCell ref="F23:L25"/>
    <mergeCell ref="A7:M7"/>
    <mergeCell ref="B10:E12"/>
    <mergeCell ref="F10:L12"/>
    <mergeCell ref="B15:E17"/>
    <mergeCell ref="F15:L17"/>
  </mergeCells>
  <phoneticPr fontId="119"/>
  <conditionalFormatting sqref="C36 C38">
    <cfRule type="expression" dxfId="85" priority="1" stopIfTrue="1">
      <formula>$B$30="■"</formula>
    </cfRule>
  </conditionalFormatting>
  <dataValidations count="2">
    <dataValidation type="list" allowBlank="1" showInputMessage="1" showErrorMessage="1" sqref="D20:E22">
      <formula1>$M$20:$M$21</formula1>
    </dataValidation>
    <dataValidation type="list" allowBlank="1" showInputMessage="1" showErrorMessage="1" sqref="D23:E25">
      <formula1>$M$23:$M$24</formula1>
    </dataValidation>
  </dataValidations>
  <printOptions horizontalCentered="1"/>
  <pageMargins left="0.78740157480314965" right="0.59055118110236227" top="0.39370078740157483" bottom="0.39370078740157483" header="0.31496062992125984" footer="0.31496062992125984"/>
  <pageSetup paperSize="9" scale="99" orientation="portrait" verticalDpi="30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tabColor rgb="FFFFFF00"/>
    <pageSetUpPr fitToPage="1"/>
  </sheetPr>
  <dimension ref="A1:BR84"/>
  <sheetViews>
    <sheetView showGridLines="0" view="pageBreakPreview" zoomScaleNormal="100" zoomScaleSheetLayoutView="100" workbookViewId="0">
      <selection activeCell="D16" sqref="D16:E18"/>
    </sheetView>
  </sheetViews>
  <sheetFormatPr defaultColWidth="6.5" defaultRowHeight="13.5"/>
  <cols>
    <col min="1" max="13" width="6.5" style="11"/>
    <col min="14" max="14" width="10.375" style="11" hidden="1" customWidth="1"/>
    <col min="15" max="69" width="6.5" style="11"/>
    <col min="70" max="70" width="0" style="11" hidden="1" customWidth="1"/>
    <col min="71" max="16384" width="6.5" style="11"/>
  </cols>
  <sheetData>
    <row r="1" spans="1:15" ht="24">
      <c r="A1" s="9"/>
      <c r="B1" s="9"/>
      <c r="C1" s="9"/>
      <c r="D1" s="9"/>
      <c r="E1" s="9"/>
      <c r="F1" s="9"/>
      <c r="G1" s="9"/>
      <c r="H1" s="9"/>
      <c r="I1" s="9"/>
      <c r="J1" s="120"/>
      <c r="K1" s="692" t="s">
        <v>431</v>
      </c>
      <c r="L1" s="692"/>
      <c r="M1" s="692"/>
      <c r="N1" s="9"/>
      <c r="O1" s="238"/>
    </row>
    <row r="2" spans="1:15" ht="13.5" customHeight="1">
      <c r="A2" s="105"/>
      <c r="B2" s="9"/>
      <c r="C2" s="9"/>
      <c r="D2" s="9"/>
      <c r="E2" s="9"/>
      <c r="F2" s="9"/>
      <c r="G2" s="9"/>
      <c r="H2" s="9"/>
      <c r="I2" s="9"/>
      <c r="J2" s="9"/>
      <c r="K2" s="579" t="s">
        <v>372</v>
      </c>
      <c r="L2" s="579"/>
      <c r="M2" s="579"/>
      <c r="N2" s="9"/>
      <c r="O2" s="238"/>
    </row>
    <row r="3" spans="1:15" ht="13.5" customHeight="1">
      <c r="A3" s="9"/>
      <c r="B3" s="9"/>
      <c r="C3" s="9"/>
      <c r="D3" s="9"/>
      <c r="E3" s="9"/>
      <c r="F3" s="9"/>
      <c r="G3" s="9"/>
      <c r="H3" s="9"/>
      <c r="I3" s="9"/>
      <c r="J3" s="9"/>
      <c r="K3" s="579"/>
      <c r="L3" s="579"/>
      <c r="M3" s="579"/>
      <c r="N3" s="9"/>
      <c r="O3" s="238"/>
    </row>
    <row r="4" spans="1:15" ht="13.5" customHeight="1">
      <c r="A4" s="9"/>
      <c r="B4" s="9"/>
      <c r="C4" s="9"/>
      <c r="D4" s="9"/>
      <c r="E4" s="9"/>
      <c r="F4" s="9"/>
      <c r="G4" s="9"/>
      <c r="H4" s="9"/>
      <c r="I4" s="9"/>
      <c r="J4" s="9"/>
      <c r="K4" s="579"/>
      <c r="L4" s="579"/>
      <c r="M4" s="579"/>
      <c r="N4" s="9"/>
      <c r="O4" s="238"/>
    </row>
    <row r="5" spans="1:15">
      <c r="A5" s="9"/>
      <c r="B5" s="9"/>
      <c r="C5" s="9"/>
      <c r="D5" s="9"/>
      <c r="E5" s="9"/>
      <c r="F5" s="9"/>
      <c r="G5" s="9"/>
      <c r="H5" s="9"/>
      <c r="I5" s="9"/>
      <c r="J5" s="9"/>
      <c r="K5" s="9"/>
      <c r="L5" s="9"/>
      <c r="M5" s="9"/>
      <c r="N5" s="9"/>
      <c r="O5" s="238"/>
    </row>
    <row r="6" spans="1:15">
      <c r="A6" s="9"/>
      <c r="B6" s="9"/>
      <c r="C6" s="9"/>
      <c r="D6" s="9"/>
      <c r="E6" s="9"/>
      <c r="F6" s="9"/>
      <c r="G6" s="9"/>
      <c r="H6" s="9"/>
      <c r="I6" s="9"/>
      <c r="J6" s="9"/>
      <c r="K6" s="9"/>
      <c r="L6" s="9"/>
      <c r="M6" s="9"/>
      <c r="N6" s="9"/>
      <c r="O6" s="238"/>
    </row>
    <row r="7" spans="1:15">
      <c r="A7" s="9"/>
      <c r="B7" s="9"/>
      <c r="C7" s="9"/>
      <c r="D7" s="9"/>
      <c r="E7" s="9"/>
      <c r="F7" s="9"/>
      <c r="G7" s="9"/>
      <c r="H7" s="9"/>
      <c r="I7" s="9"/>
      <c r="J7" s="9"/>
      <c r="K7" s="9"/>
      <c r="L7" s="9"/>
      <c r="M7" s="9"/>
      <c r="N7" s="9"/>
      <c r="O7" s="238"/>
    </row>
    <row r="8" spans="1:15" ht="17.25">
      <c r="A8" s="423" t="s">
        <v>173</v>
      </c>
      <c r="B8" s="423"/>
      <c r="C8" s="423"/>
      <c r="D8" s="423"/>
      <c r="E8" s="423"/>
      <c r="F8" s="423"/>
      <c r="G8" s="423"/>
      <c r="H8" s="423"/>
      <c r="I8" s="423"/>
      <c r="J8" s="423"/>
      <c r="K8" s="423"/>
      <c r="L8" s="423"/>
      <c r="M8" s="423"/>
      <c r="N8" s="9"/>
      <c r="O8" s="238"/>
    </row>
    <row r="9" spans="1:15">
      <c r="A9" s="174"/>
      <c r="B9" s="174"/>
      <c r="C9" s="174"/>
      <c r="D9" s="174"/>
      <c r="E9" s="174"/>
      <c r="F9" s="174"/>
      <c r="G9" s="174"/>
      <c r="H9" s="174"/>
      <c r="I9" s="174"/>
      <c r="J9" s="174"/>
      <c r="K9" s="174"/>
      <c r="L9" s="174"/>
      <c r="M9" s="174"/>
      <c r="N9" s="9"/>
      <c r="O9" s="238"/>
    </row>
    <row r="10" spans="1:15">
      <c r="A10" s="9"/>
      <c r="B10" s="9"/>
      <c r="C10" s="9"/>
      <c r="D10" s="9"/>
      <c r="E10" s="9"/>
      <c r="F10" s="9"/>
      <c r="G10" s="9"/>
      <c r="H10" s="9"/>
      <c r="I10" s="9"/>
      <c r="J10" s="9"/>
      <c r="K10" s="9"/>
      <c r="L10" s="9"/>
      <c r="M10" s="9"/>
      <c r="N10" s="9"/>
      <c r="O10" s="238"/>
    </row>
    <row r="11" spans="1:15" ht="13.5" customHeight="1">
      <c r="A11" s="9"/>
      <c r="B11" s="836" t="s">
        <v>141</v>
      </c>
      <c r="C11" s="836"/>
      <c r="D11" s="836"/>
      <c r="E11" s="836"/>
      <c r="F11" s="892"/>
      <c r="G11" s="892"/>
      <c r="H11" s="892"/>
      <c r="I11" s="892"/>
      <c r="J11" s="892"/>
      <c r="K11" s="892"/>
      <c r="L11" s="892"/>
      <c r="M11" s="9"/>
      <c r="N11" s="9"/>
      <c r="O11" s="238"/>
    </row>
    <row r="12" spans="1:15" ht="13.5" customHeight="1">
      <c r="A12" s="9"/>
      <c r="B12" s="836"/>
      <c r="C12" s="836"/>
      <c r="D12" s="836"/>
      <c r="E12" s="836"/>
      <c r="F12" s="892"/>
      <c r="G12" s="892"/>
      <c r="H12" s="892"/>
      <c r="I12" s="892"/>
      <c r="J12" s="892"/>
      <c r="K12" s="892"/>
      <c r="L12" s="892"/>
      <c r="M12" s="9"/>
      <c r="N12" s="9"/>
      <c r="O12" s="238"/>
    </row>
    <row r="13" spans="1:15" ht="13.5" customHeight="1">
      <c r="A13" s="9"/>
      <c r="B13" s="836"/>
      <c r="C13" s="836"/>
      <c r="D13" s="836"/>
      <c r="E13" s="836"/>
      <c r="F13" s="892"/>
      <c r="G13" s="892"/>
      <c r="H13" s="892"/>
      <c r="I13" s="892"/>
      <c r="J13" s="892"/>
      <c r="K13" s="892"/>
      <c r="L13" s="892"/>
      <c r="M13" s="9"/>
      <c r="N13" s="231">
        <v>22</v>
      </c>
      <c r="O13" s="238"/>
    </row>
    <row r="14" spans="1:15" ht="13.5" customHeight="1">
      <c r="A14" s="46"/>
      <c r="B14" s="45"/>
      <c r="C14" s="45"/>
      <c r="D14" s="45"/>
      <c r="E14" s="45"/>
      <c r="F14" s="54"/>
      <c r="G14" s="54"/>
      <c r="H14" s="54"/>
      <c r="I14" s="54"/>
      <c r="J14" s="54"/>
      <c r="K14" s="54"/>
      <c r="L14" s="54"/>
      <c r="M14" s="46"/>
      <c r="N14" s="231">
        <v>23</v>
      </c>
      <c r="O14" s="238"/>
    </row>
    <row r="15" spans="1:15" ht="13.5" customHeight="1">
      <c r="A15" s="46"/>
      <c r="B15" s="45"/>
      <c r="C15" s="45"/>
      <c r="D15" s="45"/>
      <c r="E15" s="45"/>
      <c r="F15" s="54"/>
      <c r="G15" s="54"/>
      <c r="H15" s="54"/>
      <c r="I15" s="54"/>
      <c r="J15" s="54"/>
      <c r="K15" s="54"/>
      <c r="L15" s="54"/>
      <c r="M15" s="46"/>
      <c r="N15" s="231">
        <v>24</v>
      </c>
      <c r="O15" s="238"/>
    </row>
    <row r="16" spans="1:15" ht="13.5" customHeight="1">
      <c r="A16" s="9"/>
      <c r="B16" s="801" t="s">
        <v>271</v>
      </c>
      <c r="C16" s="801"/>
      <c r="D16" s="802"/>
      <c r="E16" s="802"/>
      <c r="F16" s="803" t="s">
        <v>81</v>
      </c>
      <c r="G16" s="804"/>
      <c r="H16" s="804"/>
      <c r="I16" s="804"/>
      <c r="J16" s="804"/>
      <c r="K16" s="804"/>
      <c r="L16" s="804"/>
      <c r="M16" s="10" t="s">
        <v>85</v>
      </c>
      <c r="N16" s="232">
        <v>25</v>
      </c>
      <c r="O16" s="238"/>
    </row>
    <row r="17" spans="1:41" ht="13.5" customHeight="1">
      <c r="A17" s="9"/>
      <c r="B17" s="801"/>
      <c r="C17" s="801"/>
      <c r="D17" s="802"/>
      <c r="E17" s="802"/>
      <c r="F17" s="803"/>
      <c r="G17" s="804"/>
      <c r="H17" s="804"/>
      <c r="I17" s="804"/>
      <c r="J17" s="804"/>
      <c r="K17" s="804"/>
      <c r="L17" s="804"/>
      <c r="M17" s="10"/>
      <c r="N17" s="232">
        <v>26</v>
      </c>
      <c r="O17" s="238"/>
    </row>
    <row r="18" spans="1:41">
      <c r="A18" s="9"/>
      <c r="B18" s="801"/>
      <c r="C18" s="801"/>
      <c r="D18" s="802"/>
      <c r="E18" s="802"/>
      <c r="F18" s="804"/>
      <c r="G18" s="804"/>
      <c r="H18" s="804"/>
      <c r="I18" s="804"/>
      <c r="J18" s="804"/>
      <c r="K18" s="804"/>
      <c r="L18" s="804"/>
      <c r="M18" s="10"/>
      <c r="N18" s="231">
        <v>27</v>
      </c>
      <c r="O18" s="238"/>
    </row>
    <row r="19" spans="1:41">
      <c r="A19" s="9"/>
      <c r="B19" s="801"/>
      <c r="C19" s="801"/>
      <c r="D19" s="802"/>
      <c r="E19" s="802"/>
      <c r="F19" s="803" t="s">
        <v>82</v>
      </c>
      <c r="G19" s="804"/>
      <c r="H19" s="804"/>
      <c r="I19" s="804"/>
      <c r="J19" s="804"/>
      <c r="K19" s="804"/>
      <c r="L19" s="804"/>
      <c r="M19" s="10" t="s">
        <v>85</v>
      </c>
      <c r="N19" s="9"/>
      <c r="O19" s="238"/>
    </row>
    <row r="20" spans="1:41">
      <c r="A20" s="9"/>
      <c r="B20" s="801"/>
      <c r="C20" s="801"/>
      <c r="D20" s="802"/>
      <c r="E20" s="802"/>
      <c r="F20" s="803"/>
      <c r="G20" s="804"/>
      <c r="H20" s="804"/>
      <c r="I20" s="804"/>
      <c r="J20" s="804"/>
      <c r="K20" s="804"/>
      <c r="L20" s="804"/>
      <c r="M20" s="10"/>
      <c r="N20" s="9"/>
      <c r="O20" s="238"/>
      <c r="AO20" s="9"/>
    </row>
    <row r="21" spans="1:41">
      <c r="A21" s="9"/>
      <c r="B21" s="801"/>
      <c r="C21" s="801"/>
      <c r="D21" s="802"/>
      <c r="E21" s="802"/>
      <c r="F21" s="804"/>
      <c r="G21" s="804"/>
      <c r="H21" s="804"/>
      <c r="I21" s="804"/>
      <c r="J21" s="804"/>
      <c r="K21" s="804"/>
      <c r="L21" s="804"/>
      <c r="M21" s="9"/>
      <c r="N21" s="9"/>
      <c r="O21" s="238"/>
    </row>
    <row r="22" spans="1:41">
      <c r="A22" s="9"/>
      <c r="B22" s="13"/>
      <c r="C22" s="13"/>
      <c r="D22" s="31" t="str">
        <f>IF(COUNTBLANK(D16:E21)=12,"　↑　該当する方に○",IF(COUNTBLANK(D16:E21)=10,"　↑　どちらか一方に○",""))</f>
        <v>　↑　該当する方に○</v>
      </c>
      <c r="E22" s="32"/>
      <c r="F22" s="13"/>
      <c r="G22" s="13"/>
      <c r="H22" s="13"/>
      <c r="I22" s="13"/>
      <c r="J22" s="13"/>
      <c r="K22" s="13"/>
      <c r="L22" s="13"/>
      <c r="M22" s="9"/>
      <c r="N22" s="9"/>
      <c r="O22" s="238"/>
    </row>
    <row r="23" spans="1:41">
      <c r="A23" s="9"/>
      <c r="B23" s="175"/>
      <c r="C23" s="175"/>
      <c r="D23" s="37"/>
      <c r="E23" s="37"/>
      <c r="F23" s="37"/>
      <c r="G23" s="37"/>
      <c r="H23" s="37"/>
      <c r="I23" s="37"/>
      <c r="J23" s="37"/>
      <c r="K23" s="37"/>
      <c r="L23" s="37"/>
      <c r="M23" s="9"/>
      <c r="N23" s="9"/>
      <c r="O23" s="238"/>
    </row>
    <row r="24" spans="1:41">
      <c r="A24" s="9"/>
      <c r="B24" s="13"/>
      <c r="C24" s="13"/>
      <c r="D24" s="13"/>
      <c r="E24" s="13"/>
      <c r="F24" s="13"/>
      <c r="G24" s="13"/>
      <c r="H24" s="13"/>
      <c r="I24" s="13"/>
      <c r="J24" s="13"/>
      <c r="K24" s="13"/>
      <c r="L24" s="13"/>
      <c r="M24" s="9"/>
      <c r="N24" s="9"/>
      <c r="O24" s="238"/>
    </row>
    <row r="25" spans="1:41">
      <c r="A25" s="9"/>
      <c r="B25" s="13"/>
      <c r="C25" s="13"/>
      <c r="D25" s="13"/>
      <c r="E25" s="13"/>
      <c r="F25" s="13"/>
      <c r="G25" s="13"/>
      <c r="H25" s="13"/>
      <c r="I25" s="13"/>
      <c r="J25" s="13"/>
      <c r="K25" s="13"/>
      <c r="L25" s="13"/>
      <c r="M25" s="9"/>
      <c r="N25" s="9"/>
      <c r="O25" s="238"/>
    </row>
    <row r="26" spans="1:41">
      <c r="A26" s="9"/>
      <c r="B26" s="13"/>
      <c r="C26" s="13"/>
      <c r="D26" s="13"/>
      <c r="E26" s="13"/>
      <c r="F26" s="13"/>
      <c r="G26" s="13"/>
      <c r="H26" s="13"/>
      <c r="I26" s="13"/>
      <c r="J26" s="13"/>
      <c r="K26" s="13"/>
      <c r="L26" s="13"/>
      <c r="M26" s="9"/>
      <c r="N26" s="9"/>
      <c r="O26" s="238"/>
    </row>
    <row r="27" spans="1:41">
      <c r="A27" s="9"/>
      <c r="B27" s="9"/>
      <c r="C27" s="13"/>
      <c r="D27" s="13"/>
      <c r="E27" s="13"/>
      <c r="F27" s="13"/>
      <c r="G27" s="13"/>
      <c r="H27" s="13"/>
      <c r="I27" s="13"/>
      <c r="J27" s="13"/>
      <c r="K27" s="13"/>
      <c r="L27" s="13"/>
      <c r="M27" s="9"/>
      <c r="N27" s="9"/>
      <c r="O27" s="238"/>
    </row>
    <row r="28" spans="1:41">
      <c r="A28" s="9"/>
      <c r="B28" s="13" t="s">
        <v>23</v>
      </c>
      <c r="C28" s="13"/>
      <c r="D28" s="13"/>
      <c r="E28" s="13"/>
      <c r="F28" s="13"/>
      <c r="G28" s="13"/>
      <c r="H28" s="13"/>
      <c r="I28" s="13"/>
      <c r="J28" s="13"/>
      <c r="K28" s="13"/>
      <c r="L28" s="13"/>
      <c r="M28" s="9"/>
      <c r="N28" s="9"/>
      <c r="O28" s="238"/>
    </row>
    <row r="29" spans="1:41" ht="13.5" customHeight="1">
      <c r="A29" s="9"/>
      <c r="B29" s="836" t="s">
        <v>72</v>
      </c>
      <c r="C29" s="836"/>
      <c r="D29" s="838" t="s">
        <v>66</v>
      </c>
      <c r="E29" s="839"/>
      <c r="F29" s="839"/>
      <c r="G29" s="839"/>
      <c r="H29" s="844"/>
      <c r="I29" s="858" t="s">
        <v>272</v>
      </c>
      <c r="J29" s="858"/>
      <c r="K29" s="858"/>
      <c r="L29" s="859"/>
      <c r="M29" s="9"/>
      <c r="N29" s="9"/>
      <c r="O29" s="238"/>
    </row>
    <row r="30" spans="1:41" ht="13.5" customHeight="1">
      <c r="A30" s="9"/>
      <c r="B30" s="836"/>
      <c r="C30" s="836"/>
      <c r="D30" s="840"/>
      <c r="E30" s="841"/>
      <c r="F30" s="841"/>
      <c r="G30" s="841"/>
      <c r="H30" s="845"/>
      <c r="I30" s="860"/>
      <c r="J30" s="860"/>
      <c r="K30" s="860"/>
      <c r="L30" s="861"/>
      <c r="M30" s="9"/>
      <c r="N30" s="9"/>
      <c r="O30" s="238"/>
    </row>
    <row r="31" spans="1:41" ht="13.5" customHeight="1">
      <c r="A31" s="9"/>
      <c r="B31" s="836"/>
      <c r="C31" s="836"/>
      <c r="D31" s="842"/>
      <c r="E31" s="843"/>
      <c r="F31" s="843"/>
      <c r="G31" s="843"/>
      <c r="H31" s="846"/>
      <c r="I31" s="862"/>
      <c r="J31" s="862"/>
      <c r="K31" s="862"/>
      <c r="L31" s="863"/>
      <c r="M31" s="9"/>
      <c r="N31" s="9"/>
      <c r="O31" s="238"/>
    </row>
    <row r="32" spans="1:41" ht="13.5" customHeight="1">
      <c r="A32" s="9"/>
      <c r="B32" s="864" t="s">
        <v>273</v>
      </c>
      <c r="C32" s="865"/>
      <c r="D32" s="897"/>
      <c r="E32" s="890" t="s">
        <v>430</v>
      </c>
      <c r="F32" s="891"/>
      <c r="G32" s="891"/>
      <c r="H32" s="891"/>
      <c r="I32" s="891"/>
      <c r="J32" s="891"/>
      <c r="K32" s="891"/>
      <c r="L32" s="891"/>
      <c r="M32" s="10" t="s">
        <v>74</v>
      </c>
      <c r="N32" s="9"/>
      <c r="O32" s="238"/>
    </row>
    <row r="33" spans="1:28">
      <c r="A33" s="9"/>
      <c r="B33" s="866"/>
      <c r="C33" s="867"/>
      <c r="D33" s="897"/>
      <c r="E33" s="891"/>
      <c r="F33" s="891"/>
      <c r="G33" s="891"/>
      <c r="H33" s="891"/>
      <c r="I33" s="891"/>
      <c r="J33" s="891"/>
      <c r="K33" s="891"/>
      <c r="L33" s="891"/>
      <c r="M33" s="9"/>
      <c r="N33" s="9"/>
      <c r="O33" s="238"/>
    </row>
    <row r="34" spans="1:28" ht="13.5" customHeight="1">
      <c r="A34" s="9"/>
      <c r="B34" s="893" t="s">
        <v>87</v>
      </c>
      <c r="C34" s="894"/>
      <c r="D34" s="897"/>
      <c r="E34" s="890" t="s">
        <v>199</v>
      </c>
      <c r="F34" s="891"/>
      <c r="G34" s="891"/>
      <c r="H34" s="891"/>
      <c r="I34" s="891"/>
      <c r="J34" s="891"/>
      <c r="K34" s="891"/>
      <c r="L34" s="891"/>
      <c r="M34" s="10" t="s">
        <v>74</v>
      </c>
      <c r="N34" s="9"/>
      <c r="O34" s="238"/>
    </row>
    <row r="35" spans="1:28" ht="13.5" customHeight="1">
      <c r="A35" s="9"/>
      <c r="B35" s="893"/>
      <c r="C35" s="894"/>
      <c r="D35" s="897"/>
      <c r="E35" s="891"/>
      <c r="F35" s="891"/>
      <c r="G35" s="891"/>
      <c r="H35" s="891"/>
      <c r="I35" s="891"/>
      <c r="J35" s="891"/>
      <c r="K35" s="891"/>
      <c r="L35" s="891"/>
      <c r="M35" s="9"/>
      <c r="N35" s="9"/>
      <c r="O35" s="238"/>
    </row>
    <row r="36" spans="1:28" ht="13.5" customHeight="1">
      <c r="A36" s="9"/>
      <c r="B36" s="893"/>
      <c r="C36" s="894"/>
      <c r="D36" s="897"/>
      <c r="E36" s="890" t="s">
        <v>200</v>
      </c>
      <c r="F36" s="891"/>
      <c r="G36" s="891"/>
      <c r="H36" s="891"/>
      <c r="I36" s="891"/>
      <c r="J36" s="891"/>
      <c r="K36" s="891"/>
      <c r="L36" s="891"/>
      <c r="M36" s="9"/>
      <c r="N36" s="9"/>
      <c r="O36" s="238"/>
    </row>
    <row r="37" spans="1:28">
      <c r="A37" s="9"/>
      <c r="B37" s="895"/>
      <c r="C37" s="896"/>
      <c r="D37" s="897"/>
      <c r="E37" s="891"/>
      <c r="F37" s="891"/>
      <c r="G37" s="891"/>
      <c r="H37" s="891"/>
      <c r="I37" s="891"/>
      <c r="J37" s="891"/>
      <c r="K37" s="891"/>
      <c r="L37" s="891"/>
      <c r="M37" s="9"/>
      <c r="N37" s="9"/>
      <c r="O37" s="238"/>
    </row>
    <row r="38" spans="1:28">
      <c r="A38" s="9"/>
      <c r="B38" s="175"/>
      <c r="C38" s="175"/>
      <c r="D38" s="31" t="str">
        <f>IF(D16&lt;&gt;"○","",IF(D19="○","",IF(COUNTBLANK(D32:D37)=6,"　↑　該当するものに○",IF(COUNTBLANK(D32:D37)&lt;=4,"　↑　どれか1つに○",""))))</f>
        <v/>
      </c>
      <c r="E38" s="175"/>
      <c r="F38" s="175"/>
      <c r="G38" s="175"/>
      <c r="H38" s="175"/>
      <c r="I38" s="175"/>
      <c r="J38" s="175"/>
      <c r="K38" s="175"/>
      <c r="L38" s="175"/>
      <c r="M38" s="9"/>
      <c r="N38" s="9"/>
      <c r="O38" s="238"/>
    </row>
    <row r="39" spans="1:28">
      <c r="A39" s="9"/>
      <c r="B39" s="175"/>
      <c r="C39" s="175"/>
      <c r="D39" s="175"/>
      <c r="E39" s="175"/>
      <c r="F39" s="175"/>
      <c r="G39" s="175"/>
      <c r="H39" s="175"/>
      <c r="I39" s="175"/>
      <c r="J39" s="175"/>
      <c r="K39" s="175"/>
      <c r="L39" s="175"/>
      <c r="M39" s="9"/>
      <c r="N39" s="9"/>
      <c r="O39" s="238"/>
    </row>
    <row r="40" spans="1:28" s="34" customFormat="1">
      <c r="A40" s="33"/>
      <c r="B40" s="93" t="s">
        <v>186</v>
      </c>
      <c r="C40" s="33"/>
      <c r="D40" s="33"/>
      <c r="E40" s="33"/>
      <c r="F40" s="33"/>
      <c r="G40" s="33"/>
      <c r="H40" s="33"/>
      <c r="I40" s="33"/>
      <c r="J40" s="33"/>
      <c r="K40" s="33"/>
      <c r="L40" s="33"/>
      <c r="M40" s="33"/>
      <c r="N40" s="33"/>
      <c r="O40" s="241"/>
    </row>
    <row r="41" spans="1:28" s="34" customFormat="1">
      <c r="A41" s="33"/>
      <c r="B41" s="33"/>
      <c r="C41" s="33"/>
      <c r="D41" s="33"/>
      <c r="E41" s="33"/>
      <c r="F41" s="33"/>
      <c r="G41" s="33"/>
      <c r="H41" s="33"/>
      <c r="I41" s="33"/>
      <c r="J41" s="33"/>
      <c r="K41" s="33"/>
      <c r="L41" s="33"/>
      <c r="M41" s="33"/>
      <c r="N41" s="33"/>
      <c r="O41" s="241"/>
    </row>
    <row r="42" spans="1:28" s="34" customFormat="1" ht="13.5" customHeight="1">
      <c r="A42" s="33"/>
      <c r="B42" s="888" t="s">
        <v>283</v>
      </c>
      <c r="C42" s="888"/>
      <c r="D42" s="888"/>
      <c r="E42" s="888"/>
      <c r="F42" s="888"/>
      <c r="G42" s="888"/>
      <c r="H42" s="888"/>
      <c r="I42" s="888"/>
      <c r="J42" s="888"/>
      <c r="K42" s="888"/>
      <c r="L42" s="888"/>
      <c r="M42" s="888"/>
      <c r="N42" s="33"/>
      <c r="O42" s="241"/>
      <c r="Q42" s="888"/>
      <c r="R42" s="888"/>
      <c r="S42" s="888"/>
      <c r="T42" s="888"/>
      <c r="U42" s="888"/>
      <c r="V42" s="888"/>
      <c r="W42" s="888"/>
      <c r="X42" s="888"/>
      <c r="Y42" s="888"/>
      <c r="Z42" s="888"/>
      <c r="AA42" s="888"/>
      <c r="AB42" s="888"/>
    </row>
    <row r="43" spans="1:28" s="34" customFormat="1">
      <c r="A43" s="33"/>
      <c r="B43" s="115" t="s">
        <v>284</v>
      </c>
      <c r="C43" s="33"/>
      <c r="D43" s="33"/>
      <c r="E43" s="33"/>
      <c r="F43" s="33"/>
      <c r="G43" s="33"/>
      <c r="H43" s="33"/>
      <c r="I43" s="33"/>
      <c r="J43" s="33"/>
      <c r="K43" s="33"/>
      <c r="L43" s="33"/>
      <c r="M43" s="33"/>
      <c r="N43" s="33"/>
      <c r="O43" s="241"/>
      <c r="Q43" s="115"/>
      <c r="R43" s="33"/>
      <c r="S43" s="33"/>
      <c r="T43" s="33"/>
      <c r="U43" s="33"/>
      <c r="V43" s="33"/>
      <c r="W43" s="33"/>
      <c r="X43" s="33"/>
      <c r="Y43" s="33"/>
      <c r="Z43" s="33"/>
      <c r="AA43" s="33"/>
      <c r="AB43" s="33"/>
    </row>
    <row r="44" spans="1:28">
      <c r="A44" s="9"/>
      <c r="B44" s="115" t="s">
        <v>244</v>
      </c>
      <c r="C44" s="13"/>
      <c r="D44" s="13"/>
      <c r="E44" s="13"/>
      <c r="F44" s="13"/>
      <c r="G44" s="13"/>
      <c r="H44" s="13"/>
      <c r="I44" s="13"/>
      <c r="J44" s="13"/>
      <c r="K44" s="13"/>
      <c r="L44" s="13"/>
      <c r="M44" s="9"/>
      <c r="N44" s="9"/>
      <c r="O44" s="238"/>
    </row>
    <row r="45" spans="1:28">
      <c r="A45" s="9"/>
      <c r="B45" s="9"/>
      <c r="C45" s="9"/>
      <c r="D45" s="9"/>
      <c r="E45" s="9"/>
      <c r="F45" s="9"/>
      <c r="G45" s="9"/>
      <c r="H45" s="9"/>
      <c r="I45" s="9"/>
      <c r="J45" s="9"/>
      <c r="K45" s="9"/>
      <c r="L45" s="9"/>
      <c r="M45" s="9"/>
      <c r="N45" s="9"/>
      <c r="O45" s="238"/>
    </row>
    <row r="46" spans="1:28">
      <c r="A46" s="9"/>
      <c r="B46" s="9"/>
      <c r="C46" s="9"/>
      <c r="D46" s="9"/>
      <c r="E46" s="9"/>
      <c r="F46" s="9"/>
      <c r="G46" s="9"/>
      <c r="H46" s="9"/>
      <c r="I46" s="9"/>
      <c r="J46" s="9"/>
      <c r="K46" s="9"/>
      <c r="L46" s="9"/>
      <c r="M46" s="9"/>
      <c r="N46" s="9"/>
      <c r="O46" s="238"/>
    </row>
    <row r="47" spans="1:28">
      <c r="A47" s="9"/>
      <c r="B47" s="9"/>
      <c r="C47" s="9"/>
      <c r="D47" s="9"/>
      <c r="E47" s="9"/>
      <c r="F47" s="9"/>
      <c r="G47" s="9"/>
      <c r="H47" s="9"/>
      <c r="I47" s="9"/>
      <c r="J47" s="9"/>
      <c r="K47" s="9"/>
      <c r="L47" s="9"/>
      <c r="M47" s="9"/>
      <c r="N47" s="9"/>
      <c r="O47" s="238"/>
    </row>
    <row r="48" spans="1:28">
      <c r="A48" s="9"/>
      <c r="B48" s="9"/>
      <c r="C48" s="9"/>
      <c r="D48" s="9"/>
      <c r="E48" s="9"/>
      <c r="F48" s="9"/>
      <c r="G48" s="9"/>
      <c r="H48" s="9"/>
      <c r="I48" s="9"/>
      <c r="J48" s="9"/>
      <c r="K48" s="9"/>
      <c r="L48" s="9"/>
      <c r="M48" s="9"/>
      <c r="N48" s="9"/>
      <c r="O48" s="238"/>
    </row>
    <row r="49" spans="1:15">
      <c r="A49" s="9"/>
      <c r="B49" s="9"/>
      <c r="C49" s="9"/>
      <c r="D49" s="9"/>
      <c r="E49" s="9"/>
      <c r="F49" s="9"/>
      <c r="G49" s="9"/>
      <c r="H49" s="9"/>
      <c r="I49" s="9"/>
      <c r="J49" s="9"/>
      <c r="K49" s="9"/>
      <c r="L49" s="9"/>
      <c r="M49" s="9"/>
      <c r="N49" s="9"/>
      <c r="O49" s="238"/>
    </row>
    <row r="50" spans="1:15">
      <c r="A50" s="9"/>
      <c r="B50" s="9"/>
      <c r="C50" s="9"/>
      <c r="D50" s="9"/>
      <c r="E50" s="9"/>
      <c r="F50" s="9"/>
      <c r="G50" s="9"/>
      <c r="H50" s="9"/>
      <c r="I50" s="9"/>
      <c r="J50" s="9"/>
      <c r="K50" s="9"/>
      <c r="L50" s="9"/>
      <c r="M50" s="9"/>
      <c r="N50" s="9"/>
      <c r="O50" s="238"/>
    </row>
    <row r="51" spans="1:15">
      <c r="A51" s="9"/>
      <c r="B51" s="9"/>
      <c r="C51" s="9"/>
      <c r="D51" s="9"/>
      <c r="E51" s="9"/>
      <c r="F51" s="9"/>
      <c r="G51" s="9"/>
      <c r="H51" s="9"/>
      <c r="I51" s="9"/>
      <c r="J51" s="9"/>
      <c r="K51" s="9"/>
      <c r="L51" s="9"/>
      <c r="M51" s="9"/>
      <c r="N51" s="9"/>
      <c r="O51" s="238"/>
    </row>
    <row r="52" spans="1:15" s="34" customFormat="1" ht="14.25">
      <c r="A52" s="33"/>
      <c r="B52" s="53"/>
      <c r="C52" s="33"/>
      <c r="D52" s="33"/>
      <c r="E52" s="33"/>
      <c r="F52" s="33"/>
      <c r="G52" s="33"/>
      <c r="H52" s="33"/>
      <c r="I52" s="33"/>
      <c r="J52" s="33"/>
      <c r="K52" s="33"/>
      <c r="L52" s="33"/>
      <c r="M52" s="33"/>
      <c r="N52" s="33"/>
      <c r="O52" s="241"/>
    </row>
    <row r="53" spans="1:15" ht="14.25">
      <c r="A53" s="9"/>
      <c r="B53" s="53"/>
      <c r="C53" s="9"/>
      <c r="D53" s="9"/>
      <c r="E53" s="9"/>
      <c r="F53" s="9"/>
      <c r="G53" s="9"/>
      <c r="H53" s="9"/>
      <c r="I53" s="9"/>
      <c r="J53" s="9"/>
      <c r="K53" s="9"/>
      <c r="L53" s="9"/>
      <c r="M53" s="9"/>
      <c r="N53" s="9"/>
      <c r="O53" s="238"/>
    </row>
    <row r="54" spans="1:15">
      <c r="A54" s="9"/>
      <c r="B54" s="9"/>
      <c r="C54" s="9"/>
      <c r="D54" s="9"/>
      <c r="E54" s="9"/>
      <c r="F54" s="9"/>
      <c r="G54" s="9"/>
      <c r="H54" s="9"/>
      <c r="I54" s="9"/>
      <c r="J54" s="9"/>
      <c r="K54" s="9"/>
      <c r="L54" s="9"/>
      <c r="M54" s="9"/>
      <c r="N54" s="9"/>
      <c r="O54" s="238"/>
    </row>
    <row r="55" spans="1:15">
      <c r="A55" s="9"/>
      <c r="B55" s="9"/>
      <c r="C55" s="9"/>
      <c r="D55" s="9"/>
      <c r="E55" s="9"/>
      <c r="F55" s="9"/>
      <c r="G55" s="9"/>
      <c r="H55" s="9"/>
      <c r="I55" s="9"/>
      <c r="J55" s="9"/>
      <c r="K55" s="9"/>
      <c r="L55" s="9"/>
      <c r="M55" s="9"/>
      <c r="N55" s="9"/>
      <c r="O55" s="238"/>
    </row>
    <row r="56" spans="1:15">
      <c r="A56" s="9"/>
      <c r="B56" s="9"/>
      <c r="C56" s="9"/>
      <c r="D56" s="9"/>
      <c r="E56" s="9"/>
      <c r="F56" s="9"/>
      <c r="G56" s="9"/>
      <c r="H56" s="9"/>
      <c r="I56" s="9"/>
      <c r="J56" s="9"/>
      <c r="K56" s="9"/>
      <c r="L56" s="9"/>
      <c r="M56" s="9"/>
      <c r="N56" s="9"/>
      <c r="O56" s="238"/>
    </row>
    <row r="57" spans="1:15">
      <c r="A57" s="9"/>
      <c r="B57" s="9"/>
      <c r="C57" s="9"/>
      <c r="D57" s="9"/>
      <c r="E57" s="9"/>
      <c r="F57" s="9"/>
      <c r="G57" s="9"/>
      <c r="H57" s="9"/>
      <c r="I57" s="9"/>
      <c r="J57" s="9"/>
      <c r="K57" s="9"/>
      <c r="L57" s="9"/>
      <c r="M57" s="9"/>
      <c r="N57" s="9"/>
      <c r="O57" s="238"/>
    </row>
    <row r="58" spans="1:15">
      <c r="A58" s="9"/>
      <c r="B58" s="9"/>
      <c r="C58" s="9"/>
      <c r="D58" s="9"/>
      <c r="E58" s="9"/>
      <c r="F58" s="9"/>
      <c r="G58" s="9"/>
      <c r="H58" s="9"/>
      <c r="I58" s="9"/>
      <c r="J58" s="9"/>
      <c r="K58" s="9"/>
      <c r="L58" s="9"/>
      <c r="M58" s="9"/>
      <c r="N58" s="9"/>
      <c r="O58" s="238"/>
    </row>
    <row r="59" spans="1:15">
      <c r="A59" s="9"/>
      <c r="B59" s="9"/>
      <c r="C59" s="9"/>
      <c r="D59" s="9"/>
      <c r="E59" s="9"/>
      <c r="F59" s="9"/>
      <c r="G59" s="9"/>
      <c r="H59" s="9"/>
      <c r="I59" s="9"/>
      <c r="J59" s="9"/>
      <c r="K59" s="9"/>
      <c r="L59" s="9"/>
      <c r="M59" s="9"/>
      <c r="N59" s="9"/>
      <c r="O59" s="238"/>
    </row>
    <row r="60" spans="1:15">
      <c r="A60" s="9"/>
      <c r="B60" s="9"/>
      <c r="C60" s="9"/>
      <c r="D60" s="9"/>
      <c r="E60" s="9"/>
      <c r="F60" s="9"/>
      <c r="G60" s="9"/>
      <c r="H60" s="9"/>
      <c r="I60" s="9"/>
      <c r="J60" s="9"/>
      <c r="K60" s="9"/>
      <c r="L60" s="9"/>
      <c r="M60" s="9"/>
      <c r="N60" s="9"/>
      <c r="O60" s="238"/>
    </row>
    <row r="61" spans="1:15">
      <c r="A61" s="9"/>
      <c r="B61" s="9"/>
      <c r="C61" s="9"/>
      <c r="D61" s="9"/>
      <c r="E61" s="9"/>
      <c r="F61" s="9"/>
      <c r="G61" s="9"/>
      <c r="H61" s="9"/>
      <c r="I61" s="9"/>
      <c r="J61" s="9"/>
      <c r="K61" s="9"/>
      <c r="L61" s="9"/>
      <c r="M61" s="9"/>
      <c r="N61" s="9"/>
      <c r="O61" s="238"/>
    </row>
    <row r="62" spans="1:15" ht="18.75">
      <c r="A62" s="460" t="s">
        <v>142</v>
      </c>
      <c r="B62" s="460"/>
      <c r="C62" s="460"/>
      <c r="D62" s="460"/>
      <c r="E62" s="460"/>
      <c r="F62" s="460"/>
      <c r="G62" s="460"/>
      <c r="H62" s="460"/>
      <c r="I62" s="460"/>
      <c r="J62" s="460"/>
      <c r="K62" s="460"/>
      <c r="L62" s="460"/>
      <c r="M62" s="460"/>
      <c r="N62" s="9"/>
      <c r="O62" s="238"/>
    </row>
    <row r="63" spans="1:15">
      <c r="A63" s="9"/>
      <c r="B63" s="9"/>
      <c r="C63" s="9"/>
      <c r="D63" s="9"/>
      <c r="E63" s="9"/>
      <c r="F63" s="9"/>
      <c r="G63" s="9"/>
      <c r="H63" s="9"/>
      <c r="I63" s="9"/>
      <c r="J63" s="9"/>
      <c r="K63" s="9"/>
      <c r="L63" s="9"/>
      <c r="M63" s="9"/>
      <c r="N63" s="9"/>
      <c r="O63" s="238"/>
    </row>
    <row r="81" spans="70:70">
      <c r="BR81" s="176">
        <v>1</v>
      </c>
    </row>
    <row r="82" spans="70:70">
      <c r="BR82" s="176" t="s">
        <v>78</v>
      </c>
    </row>
    <row r="83" spans="70:70">
      <c r="BR83" s="176">
        <v>2</v>
      </c>
    </row>
    <row r="84" spans="70:70">
      <c r="BR84" s="176" t="s">
        <v>79</v>
      </c>
    </row>
  </sheetData>
  <sheetProtection sheet="1" objects="1" scenarios="1" formatCells="0" selectLockedCells="1"/>
  <mergeCells count="25">
    <mergeCell ref="Q42:AB42"/>
    <mergeCell ref="A62:M62"/>
    <mergeCell ref="K2:M4"/>
    <mergeCell ref="K1:M1"/>
    <mergeCell ref="B34:C37"/>
    <mergeCell ref="D34:D35"/>
    <mergeCell ref="E34:L35"/>
    <mergeCell ref="D36:D37"/>
    <mergeCell ref="E36:L37"/>
    <mergeCell ref="B42:M42"/>
    <mergeCell ref="B29:C31"/>
    <mergeCell ref="D29:G31"/>
    <mergeCell ref="H29:H31"/>
    <mergeCell ref="I29:L31"/>
    <mergeCell ref="B32:C33"/>
    <mergeCell ref="D32:D33"/>
    <mergeCell ref="E32:L33"/>
    <mergeCell ref="A8:M8"/>
    <mergeCell ref="B11:E13"/>
    <mergeCell ref="F11:L13"/>
    <mergeCell ref="B16:C21"/>
    <mergeCell ref="D16:E18"/>
    <mergeCell ref="F16:L18"/>
    <mergeCell ref="D19:E21"/>
    <mergeCell ref="F19:L21"/>
  </mergeCells>
  <phoneticPr fontId="119"/>
  <conditionalFormatting sqref="D29:L37">
    <cfRule type="expression" dxfId="84" priority="1" stopIfTrue="1">
      <formula>$D$19="○"</formula>
    </cfRule>
    <cfRule type="expression" dxfId="83" priority="2" stopIfTrue="1">
      <formula>$D$16="○"</formula>
    </cfRule>
  </conditionalFormatting>
  <dataValidations count="2">
    <dataValidation type="list" allowBlank="1" showInputMessage="1" showErrorMessage="1" sqref="D16:E21">
      <formula1>$M$16:$M$17</formula1>
    </dataValidation>
    <dataValidation type="list" allowBlank="1" showInputMessage="1" showErrorMessage="1" sqref="D32:D37">
      <formula1>$M$32:$M$33</formula1>
    </dataValidation>
  </dataValidations>
  <printOptions horizontalCentered="1"/>
  <pageMargins left="0.78740157480314965" right="0.59055118110236227" top="0.39370078740157483" bottom="0.39370078740157483" header="0.31496062992125984" footer="0.31496062992125984"/>
  <pageSetup paperSize="9" orientation="portrait" verticalDpi="300" r:id="rId1"/>
  <colBreaks count="1" manualBreakCount="1">
    <brk id="22" min="1" max="48" man="1"/>
  </colBreaks>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1">
    <tabColor rgb="FFFFFF00"/>
    <pageSetUpPr fitToPage="1"/>
  </sheetPr>
  <dimension ref="A1:BS84"/>
  <sheetViews>
    <sheetView showGridLines="0" view="pageBreakPreview" zoomScaleNormal="100" zoomScaleSheetLayoutView="100" workbookViewId="0">
      <selection activeCell="E16" sqref="E16:F18"/>
    </sheetView>
  </sheetViews>
  <sheetFormatPr defaultColWidth="6.5" defaultRowHeight="13.5"/>
  <cols>
    <col min="1" max="1" width="4" style="11" customWidth="1"/>
    <col min="2" max="14" width="6.5" style="11"/>
    <col min="15" max="15" width="10.375" style="11" hidden="1" customWidth="1"/>
    <col min="16" max="70" width="6.5" style="11"/>
    <col min="71" max="71" width="0" style="11" hidden="1" customWidth="1"/>
    <col min="72" max="16384" width="6.5" style="11"/>
  </cols>
  <sheetData>
    <row r="1" spans="1:16" ht="24">
      <c r="A1" s="9"/>
      <c r="B1" s="9"/>
      <c r="C1" s="9"/>
      <c r="D1" s="9"/>
      <c r="E1" s="9"/>
      <c r="F1" s="9"/>
      <c r="G1" s="9"/>
      <c r="H1" s="9"/>
      <c r="I1" s="9"/>
      <c r="J1" s="9"/>
      <c r="K1" s="120"/>
      <c r="L1" s="898" t="s">
        <v>432</v>
      </c>
      <c r="M1" s="898"/>
      <c r="N1" s="898"/>
      <c r="O1" s="9"/>
      <c r="P1" s="9"/>
    </row>
    <row r="2" spans="1:16" ht="13.5" customHeight="1">
      <c r="A2" s="9"/>
      <c r="B2" s="105"/>
      <c r="C2" s="9"/>
      <c r="D2" s="9"/>
      <c r="E2" s="9"/>
      <c r="F2" s="9"/>
      <c r="G2" s="9"/>
      <c r="H2" s="9"/>
      <c r="I2" s="9"/>
      <c r="J2" s="9"/>
      <c r="K2" s="9"/>
      <c r="L2" s="853" t="s">
        <v>392</v>
      </c>
      <c r="M2" s="853"/>
      <c r="N2" s="853"/>
      <c r="O2" s="9"/>
      <c r="P2" s="9"/>
    </row>
    <row r="3" spans="1:16" ht="13.5" customHeight="1">
      <c r="A3" s="9"/>
      <c r="B3" s="9"/>
      <c r="C3" s="9"/>
      <c r="D3" s="9"/>
      <c r="E3" s="9"/>
      <c r="F3" s="9"/>
      <c r="G3" s="9"/>
      <c r="H3" s="9"/>
      <c r="I3" s="9"/>
      <c r="J3" s="9"/>
      <c r="K3" s="9"/>
      <c r="L3" s="853"/>
      <c r="M3" s="853"/>
      <c r="N3" s="853"/>
      <c r="O3" s="9"/>
      <c r="P3" s="9"/>
    </row>
    <row r="4" spans="1:16" ht="13.5" customHeight="1">
      <c r="A4" s="9"/>
      <c r="B4" s="9"/>
      <c r="C4" s="9"/>
      <c r="D4" s="9"/>
      <c r="E4" s="9"/>
      <c r="F4" s="9"/>
      <c r="G4" s="9"/>
      <c r="H4" s="9"/>
      <c r="I4" s="9"/>
      <c r="J4" s="9"/>
      <c r="K4" s="9"/>
      <c r="L4" s="853"/>
      <c r="M4" s="853"/>
      <c r="N4" s="853"/>
      <c r="O4" s="9"/>
      <c r="P4" s="9"/>
    </row>
    <row r="5" spans="1:16">
      <c r="A5" s="9"/>
      <c r="B5" s="9"/>
      <c r="C5" s="9"/>
      <c r="D5" s="9"/>
      <c r="E5" s="9"/>
      <c r="F5" s="9"/>
      <c r="G5" s="9"/>
      <c r="H5" s="9"/>
      <c r="I5" s="9"/>
      <c r="J5" s="9"/>
      <c r="K5" s="9"/>
      <c r="L5" s="9"/>
      <c r="M5" s="9"/>
      <c r="N5" s="9"/>
      <c r="O5" s="9"/>
      <c r="P5" s="9"/>
    </row>
    <row r="6" spans="1:16">
      <c r="A6" s="9"/>
      <c r="B6" s="9"/>
      <c r="C6" s="9"/>
      <c r="D6" s="9"/>
      <c r="E6" s="9"/>
      <c r="F6" s="9"/>
      <c r="G6" s="9"/>
      <c r="H6" s="9"/>
      <c r="I6" s="9"/>
      <c r="J6" s="9"/>
      <c r="K6" s="9"/>
      <c r="L6" s="9"/>
      <c r="M6" s="9"/>
      <c r="N6" s="9"/>
      <c r="O6" s="9"/>
      <c r="P6" s="9"/>
    </row>
    <row r="7" spans="1:16">
      <c r="A7" s="9"/>
      <c r="B7" s="9"/>
      <c r="C7" s="9"/>
      <c r="D7" s="9"/>
      <c r="E7" s="9"/>
      <c r="F7" s="9"/>
      <c r="G7" s="9"/>
      <c r="H7" s="9"/>
      <c r="I7" s="9"/>
      <c r="J7" s="9"/>
      <c r="K7" s="9"/>
      <c r="L7" s="9"/>
      <c r="M7" s="9"/>
      <c r="N7" s="9"/>
      <c r="O7" s="9"/>
      <c r="P7" s="9"/>
    </row>
    <row r="8" spans="1:16" ht="17.25">
      <c r="A8" s="9"/>
      <c r="B8" s="423" t="s">
        <v>422</v>
      </c>
      <c r="C8" s="423"/>
      <c r="D8" s="423"/>
      <c r="E8" s="423"/>
      <c r="F8" s="423"/>
      <c r="G8" s="423"/>
      <c r="H8" s="423"/>
      <c r="I8" s="423"/>
      <c r="J8" s="423"/>
      <c r="K8" s="423"/>
      <c r="L8" s="423"/>
      <c r="M8" s="423"/>
      <c r="N8" s="423"/>
      <c r="O8" s="9"/>
      <c r="P8" s="9"/>
    </row>
    <row r="9" spans="1:16">
      <c r="A9" s="9"/>
      <c r="B9" s="235"/>
      <c r="C9" s="235"/>
      <c r="D9" s="235"/>
      <c r="E9" s="235"/>
      <c r="F9" s="235"/>
      <c r="G9" s="235"/>
      <c r="H9" s="235"/>
      <c r="I9" s="235"/>
      <c r="J9" s="235"/>
      <c r="K9" s="235"/>
      <c r="L9" s="235"/>
      <c r="M9" s="235"/>
      <c r="N9" s="235"/>
      <c r="O9" s="9"/>
      <c r="P9" s="9"/>
    </row>
    <row r="10" spans="1:16">
      <c r="A10" s="9"/>
      <c r="B10" s="9"/>
      <c r="C10" s="9"/>
      <c r="D10" s="9"/>
      <c r="E10" s="9"/>
      <c r="F10" s="9"/>
      <c r="G10" s="9"/>
      <c r="H10" s="9"/>
      <c r="I10" s="9"/>
      <c r="J10" s="9"/>
      <c r="K10" s="9"/>
      <c r="L10" s="9"/>
      <c r="M10" s="9"/>
      <c r="N10" s="9"/>
      <c r="O10" s="9"/>
      <c r="P10" s="9"/>
    </row>
    <row r="11" spans="1:16" ht="13.5" customHeight="1">
      <c r="A11" s="9"/>
      <c r="B11" s="9"/>
      <c r="C11" s="836" t="s">
        <v>393</v>
      </c>
      <c r="D11" s="836"/>
      <c r="E11" s="836"/>
      <c r="F11" s="836"/>
      <c r="G11" s="892"/>
      <c r="H11" s="892"/>
      <c r="I11" s="892"/>
      <c r="J11" s="892"/>
      <c r="K11" s="892"/>
      <c r="L11" s="892"/>
      <c r="M11" s="892"/>
      <c r="N11" s="9"/>
      <c r="O11" s="9"/>
      <c r="P11" s="9"/>
    </row>
    <row r="12" spans="1:16" ht="13.5" customHeight="1">
      <c r="A12" s="9"/>
      <c r="B12" s="9"/>
      <c r="C12" s="836"/>
      <c r="D12" s="836"/>
      <c r="E12" s="836"/>
      <c r="F12" s="836"/>
      <c r="G12" s="892"/>
      <c r="H12" s="892"/>
      <c r="I12" s="892"/>
      <c r="J12" s="892"/>
      <c r="K12" s="892"/>
      <c r="L12" s="892"/>
      <c r="M12" s="892"/>
      <c r="N12" s="9"/>
      <c r="O12" s="9"/>
      <c r="P12" s="9"/>
    </row>
    <row r="13" spans="1:16" ht="13.5" customHeight="1">
      <c r="A13" s="9"/>
      <c r="B13" s="9"/>
      <c r="C13" s="836"/>
      <c r="D13" s="836"/>
      <c r="E13" s="836"/>
      <c r="F13" s="836"/>
      <c r="G13" s="892"/>
      <c r="H13" s="892"/>
      <c r="I13" s="892"/>
      <c r="J13" s="892"/>
      <c r="K13" s="892"/>
      <c r="L13" s="892"/>
      <c r="M13" s="892"/>
      <c r="N13" s="9"/>
      <c r="O13" s="231">
        <v>22</v>
      </c>
      <c r="P13" s="9"/>
    </row>
    <row r="14" spans="1:16" ht="13.5" customHeight="1">
      <c r="A14" s="9"/>
      <c r="B14" s="46"/>
      <c r="C14" s="45"/>
      <c r="D14" s="45"/>
      <c r="E14" s="45"/>
      <c r="F14" s="45"/>
      <c r="G14" s="54"/>
      <c r="H14" s="54"/>
      <c r="I14" s="54"/>
      <c r="J14" s="54"/>
      <c r="K14" s="54"/>
      <c r="L14" s="54"/>
      <c r="M14" s="54"/>
      <c r="N14" s="46"/>
      <c r="O14" s="231">
        <v>23</v>
      </c>
      <c r="P14" s="9"/>
    </row>
    <row r="15" spans="1:16" ht="13.5" customHeight="1">
      <c r="A15" s="9"/>
      <c r="B15" s="46"/>
      <c r="C15" s="45"/>
      <c r="D15" s="45"/>
      <c r="E15" s="45"/>
      <c r="F15" s="45"/>
      <c r="G15" s="54"/>
      <c r="H15" s="54"/>
      <c r="I15" s="54"/>
      <c r="J15" s="54"/>
      <c r="K15" s="54"/>
      <c r="L15" s="54"/>
      <c r="M15" s="54"/>
      <c r="N15" s="46"/>
      <c r="O15" s="231">
        <v>24</v>
      </c>
      <c r="P15" s="9"/>
    </row>
    <row r="16" spans="1:16" ht="13.5" customHeight="1">
      <c r="A16" s="9"/>
      <c r="B16" s="9"/>
      <c r="C16" s="801" t="s">
        <v>394</v>
      </c>
      <c r="D16" s="801"/>
      <c r="E16" s="802"/>
      <c r="F16" s="802"/>
      <c r="G16" s="803" t="s">
        <v>395</v>
      </c>
      <c r="H16" s="803"/>
      <c r="I16" s="803"/>
      <c r="J16" s="803"/>
      <c r="K16" s="803"/>
      <c r="L16" s="803"/>
      <c r="M16" s="803"/>
      <c r="N16" s="10" t="s">
        <v>396</v>
      </c>
      <c r="O16" s="232">
        <v>25</v>
      </c>
      <c r="P16" s="9"/>
    </row>
    <row r="17" spans="1:42" ht="13.5" customHeight="1">
      <c r="A17" s="9"/>
      <c r="B17" s="9"/>
      <c r="C17" s="801"/>
      <c r="D17" s="801"/>
      <c r="E17" s="802"/>
      <c r="F17" s="802"/>
      <c r="G17" s="803"/>
      <c r="H17" s="803"/>
      <c r="I17" s="803"/>
      <c r="J17" s="803"/>
      <c r="K17" s="803"/>
      <c r="L17" s="803"/>
      <c r="M17" s="803"/>
      <c r="N17" s="10"/>
      <c r="O17" s="232">
        <v>26</v>
      </c>
      <c r="P17" s="9"/>
    </row>
    <row r="18" spans="1:42">
      <c r="A18" s="9"/>
      <c r="B18" s="9"/>
      <c r="C18" s="801"/>
      <c r="D18" s="801"/>
      <c r="E18" s="802"/>
      <c r="F18" s="802"/>
      <c r="G18" s="803"/>
      <c r="H18" s="803"/>
      <c r="I18" s="803"/>
      <c r="J18" s="803"/>
      <c r="K18" s="803"/>
      <c r="L18" s="803"/>
      <c r="M18" s="803"/>
      <c r="N18" s="10"/>
      <c r="O18" s="231">
        <v>27</v>
      </c>
      <c r="P18" s="9"/>
    </row>
    <row r="19" spans="1:42">
      <c r="A19" s="9"/>
      <c r="B19" s="9"/>
      <c r="C19" s="801"/>
      <c r="D19" s="801"/>
      <c r="E19" s="802"/>
      <c r="F19" s="802"/>
      <c r="G19" s="803" t="s">
        <v>397</v>
      </c>
      <c r="H19" s="803"/>
      <c r="I19" s="803"/>
      <c r="J19" s="803"/>
      <c r="K19" s="803"/>
      <c r="L19" s="803"/>
      <c r="M19" s="803"/>
      <c r="N19" s="10" t="s">
        <v>396</v>
      </c>
      <c r="O19" s="231"/>
      <c r="P19" s="9"/>
    </row>
    <row r="20" spans="1:42">
      <c r="A20" s="9"/>
      <c r="B20" s="9"/>
      <c r="C20" s="801"/>
      <c r="D20" s="801"/>
      <c r="E20" s="802"/>
      <c r="F20" s="802"/>
      <c r="G20" s="803"/>
      <c r="H20" s="803"/>
      <c r="I20" s="803"/>
      <c r="J20" s="803"/>
      <c r="K20" s="803"/>
      <c r="L20" s="803"/>
      <c r="M20" s="803"/>
      <c r="N20" s="10"/>
      <c r="O20" s="9"/>
      <c r="P20" s="9"/>
      <c r="AP20" s="9"/>
    </row>
    <row r="21" spans="1:42">
      <c r="A21" s="9"/>
      <c r="B21" s="9"/>
      <c r="C21" s="801"/>
      <c r="D21" s="801"/>
      <c r="E21" s="802"/>
      <c r="F21" s="802"/>
      <c r="G21" s="803"/>
      <c r="H21" s="803"/>
      <c r="I21" s="803"/>
      <c r="J21" s="803"/>
      <c r="K21" s="803"/>
      <c r="L21" s="803"/>
      <c r="M21" s="803"/>
      <c r="N21" s="9"/>
      <c r="O21" s="9"/>
      <c r="P21" s="9"/>
    </row>
    <row r="22" spans="1:42">
      <c r="A22" s="9"/>
      <c r="B22" s="9"/>
      <c r="C22" s="13"/>
      <c r="D22" s="13"/>
      <c r="E22" s="31" t="str">
        <f>IF(COUNTBLANK(E16:F21)=12,"　↑　該当する方に○",IF(COUNTBLANK(E16:F21)=10,"　↑　どちらか一方に○",""))</f>
        <v>　↑　該当する方に○</v>
      </c>
      <c r="F22" s="32"/>
      <c r="G22" s="13"/>
      <c r="H22" s="13"/>
      <c r="I22" s="13"/>
      <c r="J22" s="13"/>
      <c r="K22" s="13"/>
      <c r="L22" s="13"/>
      <c r="M22" s="13"/>
      <c r="N22" s="9"/>
      <c r="O22" s="9"/>
      <c r="P22" s="9"/>
    </row>
    <row r="23" spans="1:42">
      <c r="A23" s="9"/>
      <c r="B23" s="9"/>
      <c r="C23" s="236"/>
      <c r="D23" s="236"/>
      <c r="E23" s="37"/>
      <c r="F23" s="37"/>
      <c r="G23" s="37"/>
      <c r="H23" s="37"/>
      <c r="I23" s="37"/>
      <c r="J23" s="37"/>
      <c r="K23" s="37"/>
      <c r="L23" s="37"/>
      <c r="M23" s="37"/>
      <c r="N23" s="9"/>
      <c r="O23" s="9"/>
      <c r="P23" s="9"/>
    </row>
    <row r="24" spans="1:42">
      <c r="A24" s="9"/>
      <c r="B24" s="9"/>
      <c r="C24" s="13"/>
      <c r="D24" s="13"/>
      <c r="E24" s="13"/>
      <c r="F24" s="13"/>
      <c r="G24" s="13"/>
      <c r="H24" s="13"/>
      <c r="I24" s="13"/>
      <c r="J24" s="13"/>
      <c r="K24" s="13"/>
      <c r="L24" s="13"/>
      <c r="M24" s="13"/>
      <c r="N24" s="9"/>
      <c r="O24" s="9"/>
      <c r="P24" s="9"/>
    </row>
    <row r="25" spans="1:42">
      <c r="A25" s="9"/>
      <c r="B25" s="9"/>
      <c r="C25" s="13"/>
      <c r="D25" s="13"/>
      <c r="E25" s="13"/>
      <c r="F25" s="13"/>
      <c r="G25" s="13"/>
      <c r="H25" s="13"/>
      <c r="I25" s="13"/>
      <c r="J25" s="13"/>
      <c r="K25" s="13"/>
      <c r="L25" s="13"/>
      <c r="M25" s="13"/>
      <c r="N25" s="9"/>
      <c r="O25" s="9"/>
      <c r="P25" s="9"/>
    </row>
    <row r="26" spans="1:42">
      <c r="A26" s="9"/>
      <c r="B26" s="9"/>
      <c r="C26" s="13"/>
      <c r="D26" s="13"/>
      <c r="E26" s="13"/>
      <c r="F26" s="13"/>
      <c r="G26" s="13"/>
      <c r="H26" s="13"/>
      <c r="I26" s="13"/>
      <c r="J26" s="13"/>
      <c r="K26" s="13"/>
      <c r="L26" s="13"/>
      <c r="M26" s="13"/>
      <c r="N26" s="9"/>
      <c r="O26" s="9"/>
      <c r="P26" s="9"/>
    </row>
    <row r="27" spans="1:42">
      <c r="A27" s="9"/>
      <c r="B27" s="9"/>
      <c r="C27" s="13" t="s">
        <v>23</v>
      </c>
      <c r="D27" s="13"/>
      <c r="E27" s="13"/>
      <c r="F27" s="13"/>
      <c r="G27" s="13"/>
      <c r="H27" s="13"/>
      <c r="I27" s="13"/>
      <c r="J27" s="13"/>
      <c r="K27" s="13"/>
      <c r="L27" s="13"/>
      <c r="M27" s="13"/>
      <c r="N27" s="9"/>
      <c r="O27" s="9"/>
      <c r="P27" s="9"/>
    </row>
    <row r="28" spans="1:42">
      <c r="A28" s="9"/>
      <c r="B28" s="9"/>
      <c r="C28" s="686" t="s">
        <v>398</v>
      </c>
      <c r="D28" s="899"/>
      <c r="E28" s="899"/>
      <c r="F28" s="687"/>
      <c r="G28" s="902"/>
      <c r="H28" s="903"/>
      <c r="I28" s="903"/>
      <c r="J28" s="903"/>
      <c r="K28" s="903"/>
      <c r="L28" s="903"/>
      <c r="M28" s="904"/>
      <c r="N28" s="9"/>
      <c r="O28" s="9"/>
      <c r="P28" s="9"/>
    </row>
    <row r="29" spans="1:42">
      <c r="A29" s="9"/>
      <c r="B29" s="9"/>
      <c r="C29" s="688"/>
      <c r="D29" s="900"/>
      <c r="E29" s="900"/>
      <c r="F29" s="689"/>
      <c r="G29" s="905"/>
      <c r="H29" s="906"/>
      <c r="I29" s="906"/>
      <c r="J29" s="906"/>
      <c r="K29" s="906"/>
      <c r="L29" s="906"/>
      <c r="M29" s="907"/>
      <c r="N29" s="9"/>
      <c r="O29" s="9"/>
      <c r="P29" s="9"/>
    </row>
    <row r="30" spans="1:42">
      <c r="A30" s="9"/>
      <c r="B30" s="9"/>
      <c r="C30" s="690"/>
      <c r="D30" s="901"/>
      <c r="E30" s="901"/>
      <c r="F30" s="691"/>
      <c r="G30" s="908"/>
      <c r="H30" s="909"/>
      <c r="I30" s="909"/>
      <c r="J30" s="909"/>
      <c r="K30" s="909"/>
      <c r="L30" s="909"/>
      <c r="M30" s="910"/>
      <c r="N30" s="9"/>
      <c r="O30" s="9"/>
      <c r="P30" s="9"/>
    </row>
    <row r="31" spans="1:42" ht="13.5" customHeight="1">
      <c r="A31" s="9"/>
      <c r="B31" s="9"/>
      <c r="C31" s="920" t="s">
        <v>406</v>
      </c>
      <c r="D31" s="920"/>
      <c r="E31" s="920"/>
      <c r="F31" s="920"/>
      <c r="G31" s="911"/>
      <c r="H31" s="912"/>
      <c r="I31" s="912"/>
      <c r="J31" s="912"/>
      <c r="K31" s="912"/>
      <c r="L31" s="912"/>
      <c r="M31" s="913"/>
      <c r="N31" s="9"/>
      <c r="O31" s="9"/>
      <c r="P31" s="9"/>
    </row>
    <row r="32" spans="1:42" ht="13.5" customHeight="1">
      <c r="A32" s="9"/>
      <c r="B32" s="9"/>
      <c r="C32" s="920"/>
      <c r="D32" s="920"/>
      <c r="E32" s="920"/>
      <c r="F32" s="920"/>
      <c r="G32" s="914"/>
      <c r="H32" s="915"/>
      <c r="I32" s="915"/>
      <c r="J32" s="915"/>
      <c r="K32" s="915"/>
      <c r="L32" s="915"/>
      <c r="M32" s="916"/>
      <c r="N32" s="9"/>
      <c r="O32" s="9"/>
      <c r="P32" s="9"/>
    </row>
    <row r="33" spans="1:29" ht="13.5" customHeight="1">
      <c r="A33" s="9"/>
      <c r="B33" s="9"/>
      <c r="C33" s="920"/>
      <c r="D33" s="920"/>
      <c r="E33" s="920"/>
      <c r="F33" s="920"/>
      <c r="G33" s="917"/>
      <c r="H33" s="918"/>
      <c r="I33" s="918"/>
      <c r="J33" s="918"/>
      <c r="K33" s="918"/>
      <c r="L33" s="918"/>
      <c r="M33" s="919"/>
      <c r="N33" s="9"/>
      <c r="O33" s="9"/>
      <c r="P33" s="9"/>
    </row>
    <row r="34" spans="1:29" ht="13.5" customHeight="1">
      <c r="A34" s="9"/>
      <c r="B34" s="9"/>
      <c r="C34" s="920" t="s">
        <v>407</v>
      </c>
      <c r="D34" s="920"/>
      <c r="E34" s="920"/>
      <c r="F34" s="920"/>
      <c r="G34" s="911"/>
      <c r="H34" s="912"/>
      <c r="I34" s="912"/>
      <c r="J34" s="912"/>
      <c r="K34" s="912"/>
      <c r="L34" s="912"/>
      <c r="M34" s="913"/>
      <c r="N34" s="10" t="s">
        <v>399</v>
      </c>
      <c r="O34" s="9"/>
      <c r="P34" s="9"/>
    </row>
    <row r="35" spans="1:29" ht="13.5" customHeight="1">
      <c r="A35" s="9"/>
      <c r="B35" s="9"/>
      <c r="C35" s="920"/>
      <c r="D35" s="920"/>
      <c r="E35" s="920"/>
      <c r="F35" s="920"/>
      <c r="G35" s="914"/>
      <c r="H35" s="915"/>
      <c r="I35" s="915"/>
      <c r="J35" s="915"/>
      <c r="K35" s="915"/>
      <c r="L35" s="915"/>
      <c r="M35" s="916"/>
      <c r="N35" s="10"/>
      <c r="O35" s="9"/>
      <c r="P35" s="9"/>
    </row>
    <row r="36" spans="1:29" ht="13.5" customHeight="1">
      <c r="A36" s="9"/>
      <c r="B36" s="9"/>
      <c r="C36" s="920"/>
      <c r="D36" s="920"/>
      <c r="E36" s="920"/>
      <c r="F36" s="920"/>
      <c r="G36" s="917"/>
      <c r="H36" s="918"/>
      <c r="I36" s="918"/>
      <c r="J36" s="918"/>
      <c r="K36" s="918"/>
      <c r="L36" s="918"/>
      <c r="M36" s="919"/>
      <c r="N36" s="9"/>
      <c r="O36" s="9"/>
      <c r="P36" s="9"/>
    </row>
    <row r="37" spans="1:29" ht="13.5" customHeight="1">
      <c r="A37" s="9"/>
      <c r="B37" s="9"/>
      <c r="C37" s="921"/>
      <c r="D37" s="921"/>
      <c r="E37" s="242"/>
      <c r="F37" s="922"/>
      <c r="G37" s="923"/>
      <c r="H37" s="923"/>
      <c r="I37" s="923"/>
      <c r="J37" s="923"/>
      <c r="K37" s="923"/>
      <c r="L37" s="923"/>
      <c r="M37" s="923"/>
      <c r="N37" s="10" t="s">
        <v>399</v>
      </c>
      <c r="O37" s="9"/>
      <c r="P37" s="9"/>
    </row>
    <row r="38" spans="1:29" ht="13.5" customHeight="1">
      <c r="A38" s="9"/>
      <c r="B38" s="9"/>
      <c r="C38" s="921"/>
      <c r="D38" s="921"/>
      <c r="E38" s="924"/>
      <c r="F38" s="922"/>
      <c r="G38" s="923"/>
      <c r="H38" s="923"/>
      <c r="I38" s="923"/>
      <c r="J38" s="923"/>
      <c r="K38" s="923"/>
      <c r="L38" s="923"/>
      <c r="M38" s="923"/>
      <c r="N38" s="9"/>
      <c r="O38" s="9"/>
      <c r="P38" s="9"/>
    </row>
    <row r="39" spans="1:29">
      <c r="A39" s="9"/>
      <c r="B39" s="9"/>
      <c r="C39" s="921"/>
      <c r="D39" s="921"/>
      <c r="E39" s="924"/>
      <c r="F39" s="923"/>
      <c r="G39" s="923"/>
      <c r="H39" s="923"/>
      <c r="I39" s="923"/>
      <c r="J39" s="923"/>
      <c r="K39" s="923"/>
      <c r="L39" s="923"/>
      <c r="M39" s="923"/>
      <c r="N39" s="9"/>
      <c r="O39" s="9"/>
      <c r="P39" s="9"/>
    </row>
    <row r="40" spans="1:29">
      <c r="A40" s="9"/>
      <c r="B40" s="9"/>
      <c r="C40" s="236"/>
      <c r="D40" s="236"/>
      <c r="E40" s="49"/>
      <c r="F40" s="243"/>
      <c r="G40" s="243"/>
      <c r="H40" s="243"/>
      <c r="I40" s="243"/>
      <c r="J40" s="243"/>
      <c r="K40" s="243"/>
      <c r="L40" s="243"/>
      <c r="M40" s="243"/>
      <c r="N40" s="9"/>
      <c r="O40" s="9"/>
      <c r="P40" s="9"/>
    </row>
    <row r="41" spans="1:29">
      <c r="A41" s="9"/>
      <c r="B41" s="9"/>
      <c r="C41" s="236"/>
      <c r="D41" s="236"/>
      <c r="E41" s="236"/>
      <c r="F41" s="236"/>
      <c r="G41" s="236"/>
      <c r="H41" s="236"/>
      <c r="I41" s="236"/>
      <c r="J41" s="236"/>
      <c r="K41" s="236"/>
      <c r="L41" s="236"/>
      <c r="M41" s="236"/>
      <c r="N41" s="9"/>
      <c r="O41" s="9"/>
      <c r="P41" s="9"/>
    </row>
    <row r="42" spans="1:29" s="240" customFormat="1">
      <c r="A42" s="239"/>
      <c r="B42" s="239"/>
      <c r="C42" s="93" t="s">
        <v>243</v>
      </c>
      <c r="D42" s="239"/>
      <c r="E42" s="239"/>
      <c r="F42" s="239"/>
      <c r="G42" s="239"/>
      <c r="H42" s="239"/>
      <c r="I42" s="239"/>
      <c r="J42" s="239"/>
      <c r="K42" s="239"/>
      <c r="L42" s="239"/>
      <c r="M42" s="239"/>
      <c r="N42" s="239"/>
      <c r="O42" s="239"/>
      <c r="P42" s="239"/>
    </row>
    <row r="43" spans="1:29" s="240" customFormat="1">
      <c r="A43" s="239"/>
      <c r="B43" s="239"/>
      <c r="C43" s="239"/>
      <c r="D43" s="239"/>
      <c r="E43" s="239"/>
      <c r="F43" s="239"/>
      <c r="G43" s="239"/>
      <c r="H43" s="239"/>
      <c r="I43" s="239"/>
      <c r="J43" s="239"/>
      <c r="K43" s="239"/>
      <c r="L43" s="239"/>
      <c r="M43" s="239"/>
      <c r="N43" s="239"/>
      <c r="O43" s="239"/>
      <c r="P43" s="239"/>
    </row>
    <row r="44" spans="1:29" s="240" customFormat="1" ht="13.5" customHeight="1">
      <c r="A44" s="239"/>
      <c r="B44" s="239"/>
      <c r="C44" s="888" t="s">
        <v>400</v>
      </c>
      <c r="D44" s="888"/>
      <c r="E44" s="888"/>
      <c r="F44" s="888"/>
      <c r="G44" s="888"/>
      <c r="H44" s="888"/>
      <c r="I44" s="888"/>
      <c r="J44" s="888"/>
      <c r="K44" s="888"/>
      <c r="L44" s="888"/>
      <c r="M44" s="888"/>
      <c r="N44" s="888"/>
      <c r="O44" s="239"/>
      <c r="P44" s="239"/>
      <c r="R44" s="888"/>
      <c r="S44" s="888"/>
      <c r="T44" s="888"/>
      <c r="U44" s="888"/>
      <c r="V44" s="888"/>
      <c r="W44" s="888"/>
      <c r="X44" s="888"/>
      <c r="Y44" s="888"/>
      <c r="Z44" s="888"/>
      <c r="AA44" s="888"/>
      <c r="AB44" s="888"/>
      <c r="AC44" s="888"/>
    </row>
    <row r="45" spans="1:29" s="240" customFormat="1">
      <c r="A45" s="239"/>
      <c r="B45" s="239"/>
      <c r="C45" s="115" t="s">
        <v>401</v>
      </c>
      <c r="D45" s="239"/>
      <c r="E45" s="239"/>
      <c r="F45" s="239"/>
      <c r="G45" s="239"/>
      <c r="H45" s="239"/>
      <c r="I45" s="239"/>
      <c r="J45" s="239"/>
      <c r="K45" s="239"/>
      <c r="L45" s="239"/>
      <c r="M45" s="239"/>
      <c r="N45" s="239"/>
      <c r="O45" s="239"/>
      <c r="P45" s="239"/>
      <c r="R45" s="115"/>
      <c r="S45" s="239"/>
      <c r="T45" s="239"/>
      <c r="U45" s="239"/>
      <c r="V45" s="239"/>
      <c r="W45" s="239"/>
      <c r="X45" s="239"/>
      <c r="Y45" s="239"/>
      <c r="Z45" s="239"/>
      <c r="AA45" s="239"/>
      <c r="AB45" s="239"/>
      <c r="AC45" s="239"/>
    </row>
    <row r="46" spans="1:29">
      <c r="A46" s="9"/>
      <c r="B46" s="9"/>
      <c r="C46" s="115" t="s">
        <v>402</v>
      </c>
      <c r="D46" s="13"/>
      <c r="E46" s="13"/>
      <c r="F46" s="13"/>
      <c r="G46" s="13"/>
      <c r="H46" s="13"/>
      <c r="I46" s="13"/>
      <c r="J46" s="13"/>
      <c r="K46" s="13"/>
      <c r="L46" s="13"/>
      <c r="M46" s="13"/>
      <c r="N46" s="9"/>
      <c r="O46" s="9"/>
      <c r="P46" s="9"/>
    </row>
    <row r="47" spans="1:29">
      <c r="A47" s="9"/>
      <c r="B47" s="9"/>
      <c r="C47" s="286" t="s">
        <v>438</v>
      </c>
      <c r="D47" s="277"/>
      <c r="E47" s="277"/>
      <c r="F47" s="277"/>
      <c r="G47" s="277"/>
      <c r="H47" s="277"/>
      <c r="I47" s="277"/>
      <c r="J47" s="277"/>
      <c r="K47" s="277"/>
      <c r="L47" s="277"/>
      <c r="M47" s="9"/>
      <c r="N47" s="9"/>
      <c r="O47" s="9"/>
      <c r="P47" s="9"/>
    </row>
    <row r="48" spans="1:29">
      <c r="A48" s="9"/>
      <c r="B48" s="9"/>
      <c r="C48" s="925"/>
      <c r="D48" s="925"/>
      <c r="E48" s="925"/>
      <c r="F48" s="925"/>
      <c r="G48" s="925"/>
      <c r="H48" s="925"/>
      <c r="I48" s="925"/>
      <c r="J48" s="925"/>
      <c r="K48" s="925"/>
      <c r="L48" s="925"/>
      <c r="M48" s="925"/>
      <c r="N48" s="925"/>
      <c r="O48" s="9"/>
      <c r="P48" s="9"/>
    </row>
    <row r="49" spans="1:16">
      <c r="A49" s="9"/>
      <c r="B49" s="9"/>
      <c r="C49" s="115"/>
      <c r="D49" s="239"/>
      <c r="E49" s="239"/>
      <c r="F49" s="239"/>
      <c r="G49" s="239"/>
      <c r="H49" s="239"/>
      <c r="I49" s="239"/>
      <c r="J49" s="239"/>
      <c r="K49" s="239"/>
      <c r="L49" s="239"/>
      <c r="M49" s="239"/>
      <c r="N49" s="239"/>
      <c r="O49" s="9"/>
      <c r="P49" s="9"/>
    </row>
    <row r="50" spans="1:16">
      <c r="A50" s="9"/>
      <c r="B50" s="9"/>
      <c r="C50" s="115"/>
      <c r="D50" s="13"/>
      <c r="E50" s="13"/>
      <c r="F50" s="13"/>
      <c r="G50" s="13"/>
      <c r="H50" s="13"/>
      <c r="I50" s="13"/>
      <c r="J50" s="13"/>
      <c r="K50" s="13"/>
      <c r="L50" s="13"/>
      <c r="M50" s="13"/>
      <c r="N50" s="9"/>
      <c r="O50" s="9"/>
      <c r="P50" s="9"/>
    </row>
    <row r="51" spans="1:16">
      <c r="A51" s="9"/>
      <c r="B51" s="9"/>
      <c r="C51" s="9"/>
      <c r="D51" s="9"/>
      <c r="E51" s="9"/>
      <c r="F51" s="9"/>
      <c r="G51" s="9"/>
      <c r="H51" s="9"/>
      <c r="I51" s="9"/>
      <c r="J51" s="9"/>
      <c r="K51" s="9"/>
      <c r="L51" s="9"/>
      <c r="M51" s="9"/>
      <c r="N51" s="9"/>
      <c r="O51" s="9"/>
      <c r="P51" s="9"/>
    </row>
    <row r="52" spans="1:16">
      <c r="A52" s="9"/>
      <c r="B52" s="9"/>
      <c r="C52" s="9"/>
      <c r="D52" s="9"/>
      <c r="E52" s="9"/>
      <c r="F52" s="9"/>
      <c r="G52" s="9"/>
      <c r="H52" s="9"/>
      <c r="I52" s="9"/>
      <c r="J52" s="9"/>
      <c r="K52" s="9"/>
      <c r="L52" s="9"/>
      <c r="M52" s="9"/>
      <c r="N52" s="9"/>
      <c r="O52" s="9"/>
      <c r="P52" s="9"/>
    </row>
    <row r="53" spans="1:16">
      <c r="A53" s="9"/>
      <c r="B53" s="9"/>
      <c r="C53" s="9"/>
      <c r="D53" s="9"/>
      <c r="E53" s="9"/>
      <c r="F53" s="9"/>
      <c r="G53" s="9"/>
      <c r="H53" s="9"/>
      <c r="I53" s="9"/>
      <c r="J53" s="9"/>
      <c r="K53" s="9"/>
      <c r="L53" s="9"/>
      <c r="M53" s="9"/>
      <c r="N53" s="9"/>
      <c r="O53" s="9"/>
      <c r="P53" s="9"/>
    </row>
    <row r="54" spans="1:16">
      <c r="A54" s="9"/>
      <c r="B54" s="9"/>
      <c r="C54" s="9"/>
      <c r="D54" s="9"/>
      <c r="E54" s="9"/>
      <c r="F54" s="9"/>
      <c r="G54" s="9"/>
      <c r="H54" s="9"/>
      <c r="I54" s="9"/>
      <c r="J54" s="9"/>
      <c r="K54" s="9"/>
      <c r="L54" s="9"/>
      <c r="M54" s="9"/>
      <c r="N54" s="9"/>
      <c r="O54" s="9"/>
      <c r="P54" s="9"/>
    </row>
    <row r="55" spans="1:16">
      <c r="A55" s="9"/>
      <c r="B55" s="9"/>
      <c r="C55" s="9"/>
      <c r="D55" s="9"/>
      <c r="E55" s="9"/>
      <c r="F55" s="9"/>
      <c r="G55" s="9"/>
      <c r="H55" s="9"/>
      <c r="I55" s="9"/>
      <c r="J55" s="9"/>
      <c r="K55" s="9"/>
      <c r="L55" s="9"/>
      <c r="M55" s="9"/>
      <c r="N55" s="9"/>
      <c r="O55" s="9"/>
      <c r="P55" s="9"/>
    </row>
    <row r="56" spans="1:16">
      <c r="A56" s="9"/>
      <c r="B56" s="9"/>
      <c r="C56" s="9"/>
      <c r="D56" s="9"/>
      <c r="E56" s="9"/>
      <c r="F56" s="9"/>
      <c r="G56" s="9"/>
      <c r="H56" s="9"/>
      <c r="I56" s="9"/>
      <c r="J56" s="9"/>
      <c r="K56" s="9"/>
      <c r="L56" s="9"/>
      <c r="M56" s="9"/>
      <c r="N56" s="9"/>
      <c r="O56" s="9"/>
      <c r="P56" s="9"/>
    </row>
    <row r="57" spans="1:16">
      <c r="A57" s="9"/>
      <c r="B57" s="9"/>
      <c r="C57" s="9"/>
      <c r="D57" s="9"/>
      <c r="E57" s="9"/>
      <c r="F57" s="9"/>
      <c r="G57" s="9"/>
      <c r="H57" s="9"/>
      <c r="I57" s="9"/>
      <c r="J57" s="9"/>
      <c r="K57" s="9"/>
      <c r="L57" s="9"/>
      <c r="M57" s="9"/>
      <c r="N57" s="9"/>
      <c r="O57" s="9"/>
      <c r="P57" s="9"/>
    </row>
    <row r="58" spans="1:16">
      <c r="A58" s="9"/>
      <c r="B58" s="9"/>
      <c r="C58" s="9"/>
      <c r="D58" s="9"/>
      <c r="E58" s="9"/>
      <c r="F58" s="9"/>
      <c r="G58" s="9"/>
      <c r="H58" s="9"/>
      <c r="I58" s="9"/>
      <c r="J58" s="9"/>
      <c r="K58" s="9"/>
      <c r="L58" s="9"/>
      <c r="M58" s="9"/>
      <c r="N58" s="9"/>
      <c r="O58" s="9"/>
      <c r="P58" s="9"/>
    </row>
    <row r="59" spans="1:16">
      <c r="A59" s="9"/>
      <c r="B59" s="9"/>
      <c r="C59" s="9"/>
      <c r="D59" s="9"/>
      <c r="E59" s="9"/>
      <c r="F59" s="9"/>
      <c r="G59" s="9"/>
      <c r="H59" s="9"/>
      <c r="I59" s="9"/>
      <c r="J59" s="9"/>
      <c r="K59" s="9"/>
      <c r="L59" s="9"/>
      <c r="M59" s="9"/>
      <c r="N59" s="9"/>
      <c r="O59" s="9"/>
      <c r="P59" s="9"/>
    </row>
    <row r="60" spans="1:16">
      <c r="A60" s="9"/>
      <c r="B60" s="9"/>
      <c r="C60" s="9"/>
      <c r="D60" s="9"/>
      <c r="E60" s="9"/>
      <c r="F60" s="9"/>
      <c r="G60" s="9"/>
      <c r="H60" s="9"/>
      <c r="I60" s="9"/>
      <c r="J60" s="9"/>
      <c r="K60" s="9"/>
      <c r="L60" s="9"/>
      <c r="M60" s="9"/>
      <c r="N60" s="9"/>
      <c r="O60" s="9"/>
      <c r="P60" s="9"/>
    </row>
    <row r="61" spans="1:16">
      <c r="A61" s="9"/>
      <c r="B61" s="9"/>
      <c r="C61" s="9"/>
      <c r="D61" s="9"/>
      <c r="E61" s="9"/>
      <c r="F61" s="9"/>
      <c r="G61" s="9"/>
      <c r="H61" s="9"/>
      <c r="I61" s="9"/>
      <c r="J61" s="9"/>
      <c r="K61" s="9"/>
      <c r="L61" s="9"/>
      <c r="M61" s="9"/>
      <c r="N61" s="9"/>
      <c r="O61" s="9"/>
      <c r="P61" s="9"/>
    </row>
    <row r="62" spans="1:16" ht="18.75">
      <c r="A62" s="9"/>
      <c r="B62" s="561" t="s">
        <v>403</v>
      </c>
      <c r="C62" s="561"/>
      <c r="D62" s="561"/>
      <c r="E62" s="561"/>
      <c r="F62" s="561"/>
      <c r="G62" s="561"/>
      <c r="H62" s="561"/>
      <c r="I62" s="561"/>
      <c r="J62" s="561"/>
      <c r="K62" s="561"/>
      <c r="L62" s="561"/>
      <c r="M62" s="561"/>
      <c r="N62" s="561"/>
      <c r="O62" s="9"/>
      <c r="P62" s="9"/>
    </row>
    <row r="63" spans="1:16">
      <c r="A63" s="9"/>
      <c r="B63" s="9"/>
      <c r="C63" s="9"/>
      <c r="D63" s="9"/>
      <c r="E63" s="9"/>
      <c r="F63" s="9"/>
      <c r="G63" s="9"/>
      <c r="H63" s="9"/>
      <c r="I63" s="9"/>
      <c r="J63" s="9"/>
      <c r="K63" s="9"/>
      <c r="L63" s="9"/>
      <c r="M63" s="9"/>
      <c r="N63" s="9"/>
      <c r="O63" s="9"/>
      <c r="P63" s="9"/>
    </row>
    <row r="81" spans="71:71">
      <c r="BS81" s="237">
        <v>1</v>
      </c>
    </row>
    <row r="82" spans="71:71">
      <c r="BS82" s="237" t="s">
        <v>404</v>
      </c>
    </row>
    <row r="83" spans="71:71">
      <c r="BS83" s="237">
        <v>2</v>
      </c>
    </row>
    <row r="84" spans="71:71">
      <c r="BS84" s="237" t="s">
        <v>405</v>
      </c>
    </row>
  </sheetData>
  <sheetProtection sheet="1" formatCells="0" selectLockedCells="1"/>
  <mergeCells count="24">
    <mergeCell ref="B62:N62"/>
    <mergeCell ref="C31:F33"/>
    <mergeCell ref="C34:F36"/>
    <mergeCell ref="C37:D39"/>
    <mergeCell ref="F37:M37"/>
    <mergeCell ref="E38:E39"/>
    <mergeCell ref="F38:M39"/>
    <mergeCell ref="C48:N48"/>
    <mergeCell ref="C16:D21"/>
    <mergeCell ref="E16:F18"/>
    <mergeCell ref="G16:M18"/>
    <mergeCell ref="E19:F21"/>
    <mergeCell ref="R44:AC44"/>
    <mergeCell ref="C28:F30"/>
    <mergeCell ref="G28:M30"/>
    <mergeCell ref="G31:M33"/>
    <mergeCell ref="G34:M36"/>
    <mergeCell ref="C44:N44"/>
    <mergeCell ref="G19:M21"/>
    <mergeCell ref="L1:N1"/>
    <mergeCell ref="L2:N4"/>
    <mergeCell ref="B8:N8"/>
    <mergeCell ref="C11:F13"/>
    <mergeCell ref="G11:M13"/>
  </mergeCells>
  <phoneticPr fontId="123"/>
  <conditionalFormatting sqref="G28:M36">
    <cfRule type="expression" dxfId="82" priority="1" stopIfTrue="1">
      <formula>$E$16="○"</formula>
    </cfRule>
  </conditionalFormatting>
  <dataValidations count="1">
    <dataValidation type="list" allowBlank="1" showInputMessage="1" showErrorMessage="1" sqref="E16:F21">
      <formula1>$N$16:$N$17</formula1>
    </dataValidation>
  </dataValidations>
  <printOptions horizontalCentered="1"/>
  <pageMargins left="0.78740157480314965" right="0.59055118110236227" top="0.39370078740157483" bottom="0.39370078740157483" header="0.31496062992125984" footer="0.31496062992125984"/>
  <pageSetup paperSize="9" orientation="portrait" verticalDpi="300" r:id="rId1"/>
  <colBreaks count="1" manualBreakCount="1">
    <brk id="23" min="1" max="48" man="1"/>
  </col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tabColor rgb="FFFFFF00"/>
    <pageSetUpPr fitToPage="1"/>
  </sheetPr>
  <dimension ref="A1:P53"/>
  <sheetViews>
    <sheetView showGridLines="0" view="pageBreakPreview" zoomScaleNormal="100" zoomScaleSheetLayoutView="100" workbookViewId="0">
      <selection activeCell="D9" sqref="D9:E10"/>
    </sheetView>
  </sheetViews>
  <sheetFormatPr defaultColWidth="6.5" defaultRowHeight="13.5"/>
  <cols>
    <col min="1" max="3" width="6.5" style="11"/>
    <col min="4" max="4" width="7.625" style="11" bestFit="1" customWidth="1"/>
    <col min="5" max="13" width="6.5" style="11"/>
    <col min="14" max="14" width="2.5" style="11" customWidth="1"/>
    <col min="15" max="15" width="6.5" style="11"/>
    <col min="16" max="16" width="6.75" style="11" hidden="1" customWidth="1"/>
    <col min="17" max="16384" width="6.5" style="11"/>
  </cols>
  <sheetData>
    <row r="1" spans="1:16" ht="24">
      <c r="A1" s="9"/>
      <c r="B1" s="9"/>
      <c r="C1" s="9"/>
      <c r="D1" s="9"/>
      <c r="E1" s="9"/>
      <c r="F1" s="9"/>
      <c r="G1" s="9"/>
      <c r="H1" s="9"/>
      <c r="I1" s="9"/>
      <c r="J1" s="120"/>
      <c r="K1" s="692" t="s">
        <v>431</v>
      </c>
      <c r="L1" s="692"/>
      <c r="M1" s="692"/>
      <c r="N1" s="9"/>
    </row>
    <row r="2" spans="1:16" ht="13.5" customHeight="1">
      <c r="A2" s="9"/>
      <c r="B2" s="9"/>
      <c r="C2" s="9"/>
      <c r="D2" s="9"/>
      <c r="E2" s="9"/>
      <c r="F2" s="9"/>
      <c r="G2" s="9"/>
      <c r="H2" s="9"/>
      <c r="I2" s="9"/>
      <c r="J2" s="9"/>
      <c r="K2" s="853" t="s">
        <v>373</v>
      </c>
      <c r="L2" s="853"/>
      <c r="M2" s="853"/>
      <c r="N2" s="9"/>
    </row>
    <row r="3" spans="1:16" ht="13.5" customHeight="1">
      <c r="A3" s="9"/>
      <c r="B3" s="9"/>
      <c r="C3" s="9"/>
      <c r="D3" s="9"/>
      <c r="E3" s="9"/>
      <c r="F3" s="9"/>
      <c r="G3" s="9"/>
      <c r="H3" s="9"/>
      <c r="I3" s="9"/>
      <c r="J3" s="9"/>
      <c r="K3" s="853"/>
      <c r="L3" s="853"/>
      <c r="M3" s="853"/>
      <c r="N3" s="9"/>
    </row>
    <row r="4" spans="1:16" ht="13.5" customHeight="1">
      <c r="A4" s="9"/>
      <c r="B4" s="9"/>
      <c r="C4" s="9"/>
      <c r="D4" s="9"/>
      <c r="E4" s="9"/>
      <c r="F4" s="9"/>
      <c r="G4" s="9"/>
      <c r="H4" s="9"/>
      <c r="I4" s="9"/>
      <c r="J4" s="9"/>
      <c r="K4" s="853"/>
      <c r="L4" s="853"/>
      <c r="M4" s="853"/>
      <c r="N4" s="9"/>
    </row>
    <row r="5" spans="1:16">
      <c r="A5" s="9"/>
      <c r="B5" s="9"/>
      <c r="C5" s="9"/>
      <c r="D5" s="9"/>
      <c r="E5" s="9"/>
      <c r="F5" s="9"/>
      <c r="G5" s="9"/>
      <c r="H5" s="9"/>
      <c r="I5" s="9"/>
      <c r="J5" s="9"/>
      <c r="K5" s="9"/>
      <c r="L5" s="9"/>
      <c r="M5" s="9"/>
      <c r="N5" s="9"/>
    </row>
    <row r="6" spans="1:16" ht="17.25">
      <c r="A6" s="423" t="s">
        <v>195</v>
      </c>
      <c r="B6" s="423"/>
      <c r="C6" s="423"/>
      <c r="D6" s="423"/>
      <c r="E6" s="423"/>
      <c r="F6" s="423"/>
      <c r="G6" s="423"/>
      <c r="H6" s="423"/>
      <c r="I6" s="423"/>
      <c r="J6" s="423"/>
      <c r="K6" s="423"/>
      <c r="L6" s="423"/>
      <c r="M6" s="423"/>
      <c r="N6" s="9"/>
    </row>
    <row r="7" spans="1:16">
      <c r="A7" s="181"/>
      <c r="B7" s="181"/>
      <c r="C7" s="181"/>
      <c r="D7" s="181"/>
      <c r="E7" s="181"/>
      <c r="F7" s="181"/>
      <c r="G7" s="181"/>
      <c r="H7" s="181"/>
      <c r="I7" s="181"/>
      <c r="J7" s="181"/>
      <c r="K7" s="181"/>
      <c r="L7" s="181"/>
      <c r="M7" s="181"/>
      <c r="N7" s="9"/>
    </row>
    <row r="8" spans="1:16">
      <c r="A8" s="9"/>
      <c r="B8" s="9"/>
      <c r="C8" s="9"/>
      <c r="D8" s="9"/>
      <c r="E8" s="9"/>
      <c r="F8" s="9"/>
      <c r="G8" s="9"/>
      <c r="H8" s="9"/>
      <c r="I8" s="9"/>
      <c r="J8" s="9"/>
      <c r="K8" s="9"/>
      <c r="L8" s="9"/>
      <c r="M8" s="9"/>
      <c r="N8" s="9"/>
    </row>
    <row r="9" spans="1:16" ht="27" customHeight="1">
      <c r="A9" s="9"/>
      <c r="B9" s="686" t="s">
        <v>294</v>
      </c>
      <c r="C9" s="687"/>
      <c r="D9" s="926"/>
      <c r="E9" s="927"/>
      <c r="F9" s="936" t="s">
        <v>296</v>
      </c>
      <c r="G9" s="937"/>
      <c r="H9" s="938"/>
      <c r="I9" s="938"/>
      <c r="J9" s="938"/>
      <c r="K9" s="938"/>
      <c r="L9" s="939"/>
      <c r="M9" s="10" t="s">
        <v>85</v>
      </c>
      <c r="N9" s="9"/>
      <c r="P9" s="11" t="str">
        <f>IF(D11="○","●",IF(D13="○","●",""))</f>
        <v/>
      </c>
    </row>
    <row r="10" spans="1:16" ht="27" customHeight="1">
      <c r="A10" s="9"/>
      <c r="B10" s="688"/>
      <c r="C10" s="689"/>
      <c r="D10" s="928"/>
      <c r="E10" s="929"/>
      <c r="F10" s="940"/>
      <c r="G10" s="941"/>
      <c r="H10" s="942"/>
      <c r="I10" s="942"/>
      <c r="J10" s="942"/>
      <c r="K10" s="942"/>
      <c r="L10" s="943"/>
      <c r="M10" s="10"/>
      <c r="N10" s="9"/>
    </row>
    <row r="11" spans="1:16" ht="27" customHeight="1">
      <c r="A11" s="9"/>
      <c r="B11" s="688"/>
      <c r="C11" s="689"/>
      <c r="D11" s="926"/>
      <c r="E11" s="927"/>
      <c r="F11" s="944" t="s">
        <v>295</v>
      </c>
      <c r="G11" s="945"/>
      <c r="H11" s="945"/>
      <c r="I11" s="945"/>
      <c r="J11" s="945"/>
      <c r="K11" s="945"/>
      <c r="L11" s="946"/>
      <c r="M11" s="10" t="s">
        <v>85</v>
      </c>
      <c r="N11" s="9"/>
      <c r="P11" s="11" t="str">
        <f>IF(D9="○","●",IF(D13="○","●",""))</f>
        <v/>
      </c>
    </row>
    <row r="12" spans="1:16" ht="27" customHeight="1">
      <c r="A12" s="9"/>
      <c r="B12" s="688"/>
      <c r="C12" s="689"/>
      <c r="D12" s="928"/>
      <c r="E12" s="929"/>
      <c r="F12" s="947"/>
      <c r="G12" s="948"/>
      <c r="H12" s="948"/>
      <c r="I12" s="948"/>
      <c r="J12" s="948"/>
      <c r="K12" s="948"/>
      <c r="L12" s="949"/>
      <c r="M12" s="10"/>
      <c r="N12" s="9"/>
    </row>
    <row r="13" spans="1:16" ht="27" customHeight="1">
      <c r="A13" s="9"/>
      <c r="B13" s="688"/>
      <c r="C13" s="689"/>
      <c r="D13" s="926"/>
      <c r="E13" s="927"/>
      <c r="F13" s="950" t="s">
        <v>297</v>
      </c>
      <c r="G13" s="951"/>
      <c r="H13" s="951"/>
      <c r="I13" s="951"/>
      <c r="J13" s="951"/>
      <c r="K13" s="951"/>
      <c r="L13" s="952"/>
      <c r="M13" s="10"/>
      <c r="N13" s="9"/>
      <c r="P13" s="11" t="str">
        <f>IF(D9="○","●",IF(D11="○","●",""))</f>
        <v/>
      </c>
    </row>
    <row r="14" spans="1:16" ht="27" customHeight="1">
      <c r="A14" s="9"/>
      <c r="B14" s="688"/>
      <c r="C14" s="689"/>
      <c r="D14" s="928"/>
      <c r="E14" s="929"/>
      <c r="F14" s="953"/>
      <c r="G14" s="953"/>
      <c r="H14" s="953"/>
      <c r="I14" s="953"/>
      <c r="J14" s="953"/>
      <c r="K14" s="953"/>
      <c r="L14" s="954"/>
      <c r="M14" s="10"/>
      <c r="N14" s="9"/>
    </row>
    <row r="15" spans="1:16" ht="27" customHeight="1">
      <c r="A15" s="9"/>
      <c r="B15" s="688"/>
      <c r="C15" s="689"/>
      <c r="D15" s="926"/>
      <c r="E15" s="927"/>
      <c r="F15" s="930" t="s">
        <v>82</v>
      </c>
      <c r="G15" s="931"/>
      <c r="H15" s="931"/>
      <c r="I15" s="931"/>
      <c r="J15" s="931"/>
      <c r="K15" s="931"/>
      <c r="L15" s="932"/>
      <c r="M15" s="10"/>
      <c r="N15" s="9"/>
    </row>
    <row r="16" spans="1:16" ht="27" customHeight="1">
      <c r="A16" s="9"/>
      <c r="B16" s="690"/>
      <c r="C16" s="691"/>
      <c r="D16" s="928"/>
      <c r="E16" s="929"/>
      <c r="F16" s="933"/>
      <c r="G16" s="934"/>
      <c r="H16" s="934"/>
      <c r="I16" s="934"/>
      <c r="J16" s="934"/>
      <c r="K16" s="934"/>
      <c r="L16" s="935"/>
      <c r="M16" s="9"/>
      <c r="N16" s="9"/>
    </row>
    <row r="17" spans="1:14" ht="13.5" customHeight="1">
      <c r="A17" s="9"/>
      <c r="B17" s="13"/>
      <c r="C17" s="13"/>
      <c r="D17" s="31" t="str">
        <f>IF(COUNTBLANK(D9:E16)=16,"　↑　該当するものどれか１つに○",IF(AND(D15="○",COUNTBLANK(D9:E14)&lt;12),"　↑　どれか１つに○",IF(COUNTBLANK(D9:E14)&lt;11,"　↑　どれか１つに○","")))</f>
        <v>　↑　該当するものどれか１つに○</v>
      </c>
      <c r="E17" s="32"/>
      <c r="F17" s="13"/>
      <c r="G17" s="13"/>
      <c r="H17" s="13"/>
      <c r="I17" s="13"/>
      <c r="J17" s="13"/>
      <c r="K17" s="13"/>
      <c r="L17" s="13"/>
      <c r="M17" s="9"/>
      <c r="N17" s="9"/>
    </row>
    <row r="18" spans="1:14" ht="13.5" customHeight="1">
      <c r="A18" s="9"/>
      <c r="B18" s="13"/>
      <c r="C18" s="13"/>
      <c r="D18" s="49"/>
      <c r="E18" s="13"/>
      <c r="F18" s="13"/>
      <c r="G18" s="13"/>
      <c r="H18" s="13"/>
      <c r="I18" s="13"/>
      <c r="J18" s="13"/>
      <c r="K18" s="13"/>
      <c r="L18" s="13"/>
      <c r="M18" s="9"/>
      <c r="N18" s="9"/>
    </row>
    <row r="19" spans="1:14" s="34" customFormat="1" ht="14.25">
      <c r="A19" s="33"/>
      <c r="B19" s="94" t="s">
        <v>186</v>
      </c>
      <c r="C19" s="33"/>
      <c r="D19" s="33"/>
      <c r="E19" s="33"/>
      <c r="F19" s="33"/>
      <c r="G19" s="33"/>
      <c r="H19" s="33"/>
      <c r="I19" s="33"/>
      <c r="J19" s="33"/>
      <c r="K19" s="33"/>
      <c r="L19" s="33"/>
      <c r="M19" s="33"/>
      <c r="N19" s="33"/>
    </row>
    <row r="20" spans="1:14" s="34" customFormat="1" ht="14.25">
      <c r="A20" s="33"/>
      <c r="B20" s="94"/>
      <c r="C20" s="33"/>
      <c r="D20" s="33"/>
      <c r="E20" s="33"/>
      <c r="F20" s="33"/>
      <c r="G20" s="33"/>
      <c r="H20" s="33"/>
      <c r="I20" s="33"/>
      <c r="J20" s="33"/>
      <c r="K20" s="33"/>
      <c r="L20" s="33"/>
      <c r="M20" s="33"/>
      <c r="N20" s="33"/>
    </row>
    <row r="21" spans="1:14" s="34" customFormat="1" ht="14.25">
      <c r="A21" s="33"/>
      <c r="B21" s="94"/>
      <c r="C21" s="33"/>
      <c r="D21" s="33"/>
      <c r="E21" s="33"/>
      <c r="F21" s="33"/>
      <c r="G21" s="33"/>
      <c r="H21" s="33"/>
      <c r="I21" s="33"/>
      <c r="J21" s="33"/>
      <c r="K21" s="33"/>
      <c r="L21" s="33"/>
      <c r="M21" s="33"/>
      <c r="N21" s="33"/>
    </row>
    <row r="22" spans="1:14" s="34" customFormat="1" ht="14.25">
      <c r="A22" s="33"/>
      <c r="B22" s="94"/>
      <c r="C22" s="33"/>
      <c r="D22" s="33"/>
      <c r="E22" s="33"/>
      <c r="F22" s="33"/>
      <c r="G22" s="33"/>
      <c r="H22" s="33"/>
      <c r="I22" s="33"/>
      <c r="J22" s="33"/>
      <c r="K22" s="33"/>
      <c r="L22" s="33"/>
      <c r="M22" s="33"/>
      <c r="N22" s="33"/>
    </row>
    <row r="23" spans="1:14" s="34" customFormat="1" ht="14.25">
      <c r="A23" s="33"/>
      <c r="B23" s="94"/>
      <c r="C23" s="33"/>
      <c r="D23" s="33"/>
      <c r="E23" s="33"/>
      <c r="F23" s="33"/>
      <c r="G23" s="33"/>
      <c r="H23" s="33"/>
      <c r="I23" s="33"/>
      <c r="J23" s="33"/>
      <c r="K23" s="33"/>
      <c r="L23" s="33"/>
      <c r="M23" s="33"/>
      <c r="N23" s="33"/>
    </row>
    <row r="24" spans="1:14" s="34" customFormat="1" ht="14.25">
      <c r="A24" s="33"/>
      <c r="B24" s="94"/>
      <c r="C24" s="33"/>
      <c r="D24" s="33"/>
      <c r="E24" s="33"/>
      <c r="F24" s="33"/>
      <c r="G24" s="33"/>
      <c r="H24" s="33"/>
      <c r="I24" s="33"/>
      <c r="J24" s="33"/>
      <c r="K24" s="33"/>
      <c r="L24" s="33"/>
      <c r="M24" s="33"/>
      <c r="N24" s="33"/>
    </row>
    <row r="25" spans="1:14" s="34" customFormat="1" ht="14.25">
      <c r="A25" s="33"/>
      <c r="B25" s="94"/>
      <c r="C25" s="33"/>
      <c r="D25" s="33"/>
      <c r="E25" s="33"/>
      <c r="F25" s="33"/>
      <c r="G25" s="33"/>
      <c r="H25" s="33"/>
      <c r="I25" s="33"/>
      <c r="J25" s="33"/>
      <c r="K25" s="33"/>
      <c r="L25" s="33"/>
      <c r="M25" s="33"/>
      <c r="N25" s="33"/>
    </row>
    <row r="26" spans="1:14" s="34" customFormat="1" ht="14.25">
      <c r="A26" s="33"/>
      <c r="B26" s="94"/>
      <c r="C26" s="33"/>
      <c r="D26" s="33"/>
      <c r="E26" s="33"/>
      <c r="F26" s="33"/>
      <c r="G26" s="33"/>
      <c r="H26" s="33"/>
      <c r="I26" s="33"/>
      <c r="J26" s="33"/>
      <c r="K26" s="33"/>
      <c r="L26" s="33"/>
      <c r="M26" s="33"/>
      <c r="N26" s="33"/>
    </row>
    <row r="27" spans="1:14" s="34" customFormat="1" ht="14.25">
      <c r="A27" s="33"/>
      <c r="B27" s="94"/>
      <c r="C27" s="33"/>
      <c r="D27" s="33"/>
      <c r="E27" s="33"/>
      <c r="F27" s="33"/>
      <c r="G27" s="33"/>
      <c r="H27" s="33"/>
      <c r="I27" s="33"/>
      <c r="J27" s="33"/>
      <c r="K27" s="33"/>
      <c r="L27" s="33"/>
      <c r="M27" s="33"/>
      <c r="N27" s="33"/>
    </row>
    <row r="28" spans="1:14" s="34" customFormat="1" ht="14.25">
      <c r="A28" s="33"/>
      <c r="B28" s="94"/>
      <c r="C28" s="33"/>
      <c r="D28" s="33"/>
      <c r="E28" s="33"/>
      <c r="F28" s="33"/>
      <c r="G28" s="33"/>
      <c r="H28" s="33"/>
      <c r="I28" s="33"/>
      <c r="J28" s="33"/>
      <c r="K28" s="33"/>
      <c r="L28" s="33"/>
      <c r="M28" s="33"/>
      <c r="N28" s="33"/>
    </row>
    <row r="29" spans="1:14" s="34" customFormat="1" ht="14.25">
      <c r="A29" s="33"/>
      <c r="B29" s="94"/>
      <c r="C29" s="33"/>
      <c r="D29" s="33"/>
      <c r="E29" s="33"/>
      <c r="F29" s="33"/>
      <c r="G29" s="33"/>
      <c r="H29" s="33"/>
      <c r="I29" s="33"/>
      <c r="J29" s="33"/>
      <c r="K29" s="33"/>
      <c r="L29" s="33"/>
      <c r="M29" s="33"/>
      <c r="N29" s="33"/>
    </row>
    <row r="30" spans="1:14" s="34" customFormat="1" ht="14.25">
      <c r="A30" s="33"/>
      <c r="B30" s="94"/>
      <c r="C30" s="33"/>
      <c r="D30" s="33"/>
      <c r="E30" s="33"/>
      <c r="F30" s="33"/>
      <c r="G30" s="33"/>
      <c r="H30" s="33"/>
      <c r="I30" s="33"/>
      <c r="J30" s="33"/>
      <c r="K30" s="33"/>
      <c r="L30" s="33"/>
      <c r="M30" s="33"/>
      <c r="N30" s="33"/>
    </row>
    <row r="31" spans="1:14" s="34" customFormat="1" ht="14.25">
      <c r="A31" s="33"/>
      <c r="B31" s="94"/>
      <c r="C31" s="33"/>
      <c r="D31" s="33"/>
      <c r="E31" s="33"/>
      <c r="F31" s="33"/>
      <c r="G31" s="33"/>
      <c r="H31" s="33"/>
      <c r="I31" s="33"/>
      <c r="J31" s="33"/>
      <c r="K31" s="33"/>
      <c r="L31" s="33"/>
      <c r="M31" s="33"/>
      <c r="N31" s="33"/>
    </row>
    <row r="32" spans="1:14" s="34" customFormat="1" ht="14.25">
      <c r="A32" s="33"/>
      <c r="B32" s="94"/>
      <c r="C32" s="33"/>
      <c r="D32" s="33"/>
      <c r="E32" s="33"/>
      <c r="F32" s="33"/>
      <c r="G32" s="33"/>
      <c r="H32" s="33"/>
      <c r="I32" s="33"/>
      <c r="J32" s="33"/>
      <c r="K32" s="33"/>
      <c r="L32" s="33"/>
      <c r="M32" s="33"/>
      <c r="N32" s="33"/>
    </row>
    <row r="33" spans="1:14" s="34" customFormat="1" ht="14.25">
      <c r="A33" s="33"/>
      <c r="B33" s="94"/>
      <c r="C33" s="33"/>
      <c r="D33" s="33"/>
      <c r="E33" s="33"/>
      <c r="F33" s="33"/>
      <c r="G33" s="33"/>
      <c r="H33" s="33"/>
      <c r="I33" s="33"/>
      <c r="J33" s="33"/>
      <c r="K33" s="33"/>
      <c r="L33" s="33"/>
      <c r="M33" s="33"/>
      <c r="N33" s="33"/>
    </row>
    <row r="34" spans="1:14" s="34" customFormat="1" ht="14.25">
      <c r="A34" s="33"/>
      <c r="B34" s="94"/>
      <c r="C34" s="33"/>
      <c r="D34" s="33"/>
      <c r="E34" s="33"/>
      <c r="F34" s="33"/>
      <c r="G34" s="33"/>
      <c r="H34" s="33"/>
      <c r="I34" s="33"/>
      <c r="J34" s="33"/>
      <c r="K34" s="33"/>
      <c r="L34" s="33"/>
      <c r="M34" s="33"/>
      <c r="N34" s="33"/>
    </row>
    <row r="35" spans="1:14" s="34" customFormat="1" ht="14.25">
      <c r="A35" s="33"/>
      <c r="B35" s="94"/>
      <c r="C35" s="33"/>
      <c r="D35" s="33"/>
      <c r="E35" s="33"/>
      <c r="F35" s="33"/>
      <c r="G35" s="33"/>
      <c r="H35" s="33"/>
      <c r="I35" s="33"/>
      <c r="J35" s="33"/>
      <c r="K35" s="33"/>
      <c r="L35" s="33"/>
      <c r="M35" s="33"/>
      <c r="N35" s="33"/>
    </row>
    <row r="36" spans="1:14" s="34" customFormat="1" ht="14.25">
      <c r="A36" s="33"/>
      <c r="B36" s="94"/>
      <c r="C36" s="33"/>
      <c r="D36" s="33"/>
      <c r="E36" s="33"/>
      <c r="F36" s="33"/>
      <c r="G36" s="33"/>
      <c r="H36" s="33"/>
      <c r="I36" s="33"/>
      <c r="J36" s="33"/>
      <c r="K36" s="33"/>
      <c r="L36" s="33"/>
      <c r="M36" s="33"/>
      <c r="N36" s="33"/>
    </row>
    <row r="37" spans="1:14" s="34" customFormat="1" ht="14.25">
      <c r="A37" s="33"/>
      <c r="B37" s="94"/>
      <c r="C37" s="33"/>
      <c r="D37" s="33"/>
      <c r="E37" s="33"/>
      <c r="F37" s="33"/>
      <c r="G37" s="33"/>
      <c r="H37" s="33"/>
      <c r="I37" s="33"/>
      <c r="J37" s="33"/>
      <c r="K37" s="33"/>
      <c r="L37" s="33"/>
      <c r="M37" s="33"/>
      <c r="N37" s="33"/>
    </row>
    <row r="38" spans="1:14" s="34" customFormat="1" ht="14.25">
      <c r="A38" s="33"/>
      <c r="B38" s="94"/>
      <c r="C38" s="33"/>
      <c r="D38" s="33"/>
      <c r="E38" s="33"/>
      <c r="F38" s="33"/>
      <c r="G38" s="33"/>
      <c r="H38" s="33"/>
      <c r="I38" s="33"/>
      <c r="J38" s="33"/>
      <c r="K38" s="33"/>
      <c r="L38" s="33"/>
      <c r="M38" s="33"/>
      <c r="N38" s="33"/>
    </row>
    <row r="39" spans="1:14" s="34" customFormat="1" ht="14.25">
      <c r="A39" s="33"/>
      <c r="B39" s="94"/>
      <c r="C39" s="33"/>
      <c r="D39" s="33"/>
      <c r="E39" s="33"/>
      <c r="F39" s="33"/>
      <c r="G39" s="33"/>
      <c r="H39" s="33"/>
      <c r="I39" s="33"/>
      <c r="J39" s="33"/>
      <c r="K39" s="33"/>
      <c r="L39" s="33"/>
      <c r="M39" s="33"/>
      <c r="N39" s="33"/>
    </row>
    <row r="40" spans="1:14" s="34" customFormat="1" ht="14.25">
      <c r="A40" s="33"/>
      <c r="B40" s="94"/>
      <c r="C40" s="33"/>
      <c r="D40" s="33"/>
      <c r="E40" s="33"/>
      <c r="F40" s="33"/>
      <c r="G40" s="33"/>
      <c r="H40" s="33"/>
      <c r="I40" s="33"/>
      <c r="J40" s="33"/>
      <c r="K40" s="33"/>
      <c r="L40" s="33"/>
      <c r="M40" s="33"/>
      <c r="N40" s="33"/>
    </row>
    <row r="41" spans="1:14" s="34" customFormat="1" ht="14.25">
      <c r="A41" s="33"/>
      <c r="B41" s="94"/>
      <c r="C41" s="33"/>
      <c r="D41" s="33"/>
      <c r="E41" s="33"/>
      <c r="F41" s="33"/>
      <c r="G41" s="33"/>
      <c r="H41" s="33"/>
      <c r="I41" s="33"/>
      <c r="J41" s="33"/>
      <c r="K41" s="33"/>
      <c r="L41" s="33"/>
      <c r="M41" s="33"/>
      <c r="N41" s="33"/>
    </row>
    <row r="42" spans="1:14" s="34" customFormat="1" ht="14.25">
      <c r="A42" s="33"/>
      <c r="B42" s="94"/>
      <c r="C42" s="33"/>
      <c r="D42" s="33"/>
      <c r="E42" s="33"/>
      <c r="F42" s="33"/>
      <c r="G42" s="33"/>
      <c r="H42" s="33"/>
      <c r="I42" s="33"/>
      <c r="J42" s="33"/>
      <c r="K42" s="33"/>
      <c r="L42" s="33"/>
      <c r="M42" s="33"/>
      <c r="N42" s="33"/>
    </row>
    <row r="43" spans="1:14" s="34" customFormat="1" ht="14.25">
      <c r="A43" s="33"/>
      <c r="B43" s="94"/>
      <c r="C43" s="33"/>
      <c r="D43" s="33"/>
      <c r="E43" s="33"/>
      <c r="F43" s="33"/>
      <c r="G43" s="33"/>
      <c r="H43" s="33"/>
      <c r="I43" s="33"/>
      <c r="J43" s="33"/>
      <c r="K43" s="33"/>
      <c r="L43" s="33"/>
      <c r="M43" s="33"/>
      <c r="N43" s="33"/>
    </row>
    <row r="44" spans="1:14" s="34" customFormat="1" ht="14.25">
      <c r="A44" s="33"/>
      <c r="B44" s="94"/>
      <c r="C44" s="33"/>
      <c r="D44" s="33"/>
      <c r="E44" s="33"/>
      <c r="F44" s="33"/>
      <c r="G44" s="33"/>
      <c r="H44" s="33"/>
      <c r="I44" s="33"/>
      <c r="J44" s="33"/>
      <c r="K44" s="33"/>
      <c r="L44" s="33"/>
      <c r="M44" s="33"/>
      <c r="N44" s="33"/>
    </row>
    <row r="45" spans="1:14" s="34" customFormat="1" ht="14.25">
      <c r="A45" s="33"/>
      <c r="B45" s="94"/>
      <c r="C45" s="33"/>
      <c r="D45" s="33"/>
      <c r="E45" s="33"/>
      <c r="F45" s="33"/>
      <c r="G45" s="33"/>
      <c r="H45" s="33"/>
      <c r="I45" s="33"/>
      <c r="J45" s="33"/>
      <c r="K45" s="33"/>
      <c r="L45" s="33"/>
      <c r="M45" s="33"/>
      <c r="N45" s="33"/>
    </row>
    <row r="46" spans="1:14" s="34" customFormat="1" ht="14.25">
      <c r="A46" s="33"/>
      <c r="B46" s="94"/>
      <c r="C46" s="33"/>
      <c r="D46" s="33"/>
      <c r="E46" s="33"/>
      <c r="F46" s="33"/>
      <c r="G46" s="33"/>
      <c r="H46" s="33"/>
      <c r="I46" s="33"/>
      <c r="J46" s="33"/>
      <c r="K46" s="33"/>
      <c r="L46" s="33"/>
      <c r="M46" s="33"/>
      <c r="N46" s="33"/>
    </row>
    <row r="47" spans="1:14" s="34" customFormat="1" ht="14.25">
      <c r="A47" s="33"/>
      <c r="B47" s="94"/>
      <c r="C47" s="33"/>
      <c r="D47" s="33"/>
      <c r="E47" s="33"/>
      <c r="F47" s="33"/>
      <c r="G47" s="33"/>
      <c r="H47" s="33"/>
      <c r="I47" s="33"/>
      <c r="J47" s="33"/>
      <c r="K47" s="33"/>
      <c r="L47" s="33"/>
      <c r="M47" s="33"/>
      <c r="N47" s="33"/>
    </row>
    <row r="48" spans="1:14" s="34" customFormat="1" ht="14.25">
      <c r="A48" s="33"/>
      <c r="B48" s="94"/>
      <c r="C48" s="33"/>
      <c r="D48" s="33"/>
      <c r="E48" s="33"/>
      <c r="F48" s="33"/>
      <c r="G48" s="33"/>
      <c r="H48" s="33"/>
      <c r="I48" s="33"/>
      <c r="J48" s="33"/>
      <c r="K48" s="33"/>
      <c r="L48" s="33"/>
      <c r="M48" s="33"/>
      <c r="N48" s="33"/>
    </row>
    <row r="49" spans="1:14" s="34" customFormat="1" ht="14.25">
      <c r="A49" s="33"/>
      <c r="B49" s="94"/>
      <c r="C49" s="33"/>
      <c r="D49" s="33"/>
      <c r="E49" s="33"/>
      <c r="F49" s="33"/>
      <c r="G49" s="33"/>
      <c r="H49" s="33"/>
      <c r="I49" s="33"/>
      <c r="J49" s="33"/>
      <c r="K49" s="33"/>
      <c r="L49" s="33"/>
      <c r="M49" s="33"/>
      <c r="N49" s="33"/>
    </row>
    <row r="50" spans="1:14" s="34" customFormat="1" ht="14.25">
      <c r="A50" s="33"/>
      <c r="B50" s="94"/>
      <c r="C50" s="33"/>
      <c r="D50" s="33"/>
      <c r="E50" s="33"/>
      <c r="F50" s="33"/>
      <c r="G50" s="33"/>
      <c r="H50" s="33"/>
      <c r="I50" s="33"/>
      <c r="J50" s="33"/>
      <c r="K50" s="33"/>
      <c r="L50" s="33"/>
      <c r="M50" s="33"/>
      <c r="N50" s="33"/>
    </row>
    <row r="51" spans="1:14" s="34" customFormat="1" ht="14.25">
      <c r="A51" s="33"/>
      <c r="B51" s="94"/>
      <c r="C51" s="33"/>
      <c r="D51" s="33"/>
      <c r="E51" s="33"/>
      <c r="F51" s="33"/>
      <c r="G51" s="33"/>
      <c r="H51" s="33"/>
      <c r="I51" s="33"/>
      <c r="J51" s="33"/>
      <c r="K51" s="33"/>
      <c r="L51" s="33"/>
      <c r="M51" s="33"/>
      <c r="N51" s="33"/>
    </row>
    <row r="52" spans="1:14" ht="18.75">
      <c r="A52" s="460" t="s">
        <v>142</v>
      </c>
      <c r="B52" s="460"/>
      <c r="C52" s="460"/>
      <c r="D52" s="460"/>
      <c r="E52" s="460"/>
      <c r="F52" s="460"/>
      <c r="G52" s="460"/>
      <c r="H52" s="460"/>
      <c r="I52" s="460"/>
      <c r="J52" s="460"/>
      <c r="K52" s="460"/>
      <c r="L52" s="460"/>
      <c r="M52" s="460"/>
      <c r="N52" s="9"/>
    </row>
    <row r="53" spans="1:14">
      <c r="A53" s="9"/>
      <c r="B53" s="9"/>
      <c r="C53" s="9"/>
      <c r="D53" s="9"/>
      <c r="E53" s="9"/>
      <c r="F53" s="9"/>
      <c r="G53" s="9"/>
      <c r="H53" s="9"/>
      <c r="I53" s="9"/>
      <c r="J53" s="9"/>
      <c r="K53" s="9"/>
      <c r="L53" s="9"/>
      <c r="M53" s="9"/>
      <c r="N53" s="9"/>
    </row>
  </sheetData>
  <sheetProtection sheet="1" formatCells="0" selectLockedCells="1"/>
  <mergeCells count="13">
    <mergeCell ref="D15:E16"/>
    <mergeCell ref="F15:L16"/>
    <mergeCell ref="A52:M52"/>
    <mergeCell ref="K2:M4"/>
    <mergeCell ref="K1:M1"/>
    <mergeCell ref="A6:M6"/>
    <mergeCell ref="B9:C16"/>
    <mergeCell ref="D9:E10"/>
    <mergeCell ref="F9:L10"/>
    <mergeCell ref="D11:E12"/>
    <mergeCell ref="F11:L12"/>
    <mergeCell ref="D13:E14"/>
    <mergeCell ref="F13:L14"/>
  </mergeCells>
  <phoneticPr fontId="121"/>
  <conditionalFormatting sqref="D9:G10">
    <cfRule type="expression" dxfId="81" priority="10" stopIfTrue="1">
      <formula>$P$9="●"</formula>
    </cfRule>
  </conditionalFormatting>
  <conditionalFormatting sqref="D11:L12">
    <cfRule type="expression" dxfId="80" priority="9" stopIfTrue="1">
      <formula>$P$11="●"</formula>
    </cfRule>
  </conditionalFormatting>
  <conditionalFormatting sqref="D13:L14">
    <cfRule type="expression" dxfId="79" priority="8" stopIfTrue="1">
      <formula>$P$13="●"</formula>
    </cfRule>
  </conditionalFormatting>
  <conditionalFormatting sqref="D11:L16">
    <cfRule type="expression" dxfId="78" priority="7" stopIfTrue="1">
      <formula>$D$9="○"</formula>
    </cfRule>
  </conditionalFormatting>
  <conditionalFormatting sqref="D9:L10">
    <cfRule type="expression" dxfId="77" priority="6" stopIfTrue="1">
      <formula>$D$11="○"</formula>
    </cfRule>
  </conditionalFormatting>
  <conditionalFormatting sqref="D13:L16">
    <cfRule type="expression" dxfId="76" priority="5" stopIfTrue="1">
      <formula>$D$11="○"</formula>
    </cfRule>
  </conditionalFormatting>
  <conditionalFormatting sqref="D9:L12">
    <cfRule type="expression" dxfId="75" priority="4" stopIfTrue="1">
      <formula>$D$13="○"</formula>
    </cfRule>
  </conditionalFormatting>
  <conditionalFormatting sqref="D15:L16">
    <cfRule type="expression" dxfId="74" priority="2" stopIfTrue="1">
      <formula>$D$13="○"</formula>
    </cfRule>
  </conditionalFormatting>
  <conditionalFormatting sqref="D9:L14">
    <cfRule type="expression" dxfId="73" priority="1" stopIfTrue="1">
      <formula>$D$15="○"</formula>
    </cfRule>
  </conditionalFormatting>
  <dataValidations count="1">
    <dataValidation type="list" allowBlank="1" showInputMessage="1" showErrorMessage="1" sqref="D9:E16">
      <formula1>$M$9:$M$10</formula1>
    </dataValidation>
  </dataValidations>
  <printOptions horizontalCentered="1"/>
  <pageMargins left="0.78740157480314965" right="0.59055118110236227" top="0.39370078740157483" bottom="0.39370078740157483" header="0.31496062992125984" footer="0.31496062992125984"/>
  <pageSetup paperSize="9" orientation="portrait" verticalDpi="30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tabColor rgb="FFFFFF00"/>
    <pageSetUpPr fitToPage="1"/>
  </sheetPr>
  <dimension ref="A1:AO63"/>
  <sheetViews>
    <sheetView showGridLines="0" view="pageBreakPreview" zoomScaleNormal="100" zoomScaleSheetLayoutView="100" workbookViewId="0">
      <selection activeCell="D11" sqref="D11:E13"/>
    </sheetView>
  </sheetViews>
  <sheetFormatPr defaultColWidth="6.5" defaultRowHeight="13.5"/>
  <cols>
    <col min="1" max="13" width="6.5" style="11"/>
    <col min="14" max="14" width="13.125" style="11" hidden="1" customWidth="1"/>
    <col min="15" max="16384" width="6.5" style="11"/>
  </cols>
  <sheetData>
    <row r="1" spans="1:15" ht="24">
      <c r="A1" s="9"/>
      <c r="B1" s="9"/>
      <c r="C1" s="9"/>
      <c r="D1" s="9"/>
      <c r="E1" s="9"/>
      <c r="F1" s="9"/>
      <c r="G1" s="9"/>
      <c r="H1" s="9"/>
      <c r="I1" s="9"/>
      <c r="J1" s="120"/>
      <c r="K1" s="637" t="s">
        <v>431</v>
      </c>
      <c r="L1" s="637"/>
      <c r="M1" s="637"/>
      <c r="N1" s="9"/>
      <c r="O1" s="238"/>
    </row>
    <row r="2" spans="1:15" ht="13.5" customHeight="1">
      <c r="A2" s="9"/>
      <c r="B2" s="9"/>
      <c r="C2" s="9"/>
      <c r="D2" s="9"/>
      <c r="E2" s="9"/>
      <c r="F2" s="9"/>
      <c r="G2" s="9"/>
      <c r="H2" s="9"/>
      <c r="I2" s="9"/>
      <c r="J2" s="9"/>
      <c r="K2" s="853" t="s">
        <v>374</v>
      </c>
      <c r="L2" s="853"/>
      <c r="M2" s="853"/>
      <c r="N2" s="9"/>
      <c r="O2" s="238"/>
    </row>
    <row r="3" spans="1:15" ht="13.5" customHeight="1">
      <c r="A3" s="9"/>
      <c r="B3" s="9"/>
      <c r="C3" s="9"/>
      <c r="D3" s="9"/>
      <c r="E3" s="9"/>
      <c r="F3" s="9"/>
      <c r="G3" s="9"/>
      <c r="H3" s="9"/>
      <c r="I3" s="9"/>
      <c r="J3" s="9"/>
      <c r="K3" s="853"/>
      <c r="L3" s="853"/>
      <c r="M3" s="853"/>
      <c r="N3" s="9"/>
      <c r="O3" s="238"/>
    </row>
    <row r="4" spans="1:15" ht="13.5" customHeight="1">
      <c r="A4" s="9"/>
      <c r="B4" s="9"/>
      <c r="C4" s="9"/>
      <c r="D4" s="9"/>
      <c r="E4" s="9"/>
      <c r="F4" s="9"/>
      <c r="G4" s="9"/>
      <c r="H4" s="9"/>
      <c r="I4" s="9"/>
      <c r="J4" s="9"/>
      <c r="K4" s="853"/>
      <c r="L4" s="853"/>
      <c r="M4" s="853"/>
      <c r="N4" s="9"/>
      <c r="O4" s="238"/>
    </row>
    <row r="5" spans="1:15">
      <c r="A5" s="9"/>
      <c r="B5" s="9"/>
      <c r="C5" s="9"/>
      <c r="D5" s="9"/>
      <c r="E5" s="9"/>
      <c r="F5" s="9"/>
      <c r="G5" s="9"/>
      <c r="H5" s="9"/>
      <c r="I5" s="9"/>
      <c r="J5" s="9"/>
      <c r="K5" s="9"/>
      <c r="L5" s="9"/>
      <c r="M5" s="9"/>
      <c r="N5" s="9"/>
      <c r="O5" s="238"/>
    </row>
    <row r="6" spans="1:15">
      <c r="A6" s="9"/>
      <c r="B6" s="9"/>
      <c r="C6" s="9"/>
      <c r="D6" s="9"/>
      <c r="E6" s="9"/>
      <c r="F6" s="9"/>
      <c r="G6" s="9"/>
      <c r="H6" s="9"/>
      <c r="I6" s="9"/>
      <c r="J6" s="9"/>
      <c r="K6" s="9"/>
      <c r="L6" s="9"/>
      <c r="M6" s="9"/>
      <c r="N6" s="9"/>
      <c r="O6" s="238"/>
    </row>
    <row r="7" spans="1:15">
      <c r="A7" s="9"/>
      <c r="B7" s="9"/>
      <c r="C7" s="9"/>
      <c r="D7" s="9"/>
      <c r="E7" s="9"/>
      <c r="F7" s="9"/>
      <c r="G7" s="9"/>
      <c r="H7" s="9"/>
      <c r="I7" s="9"/>
      <c r="J7" s="9"/>
      <c r="K7" s="9"/>
      <c r="L7" s="9"/>
      <c r="M7" s="9"/>
      <c r="N7" s="9"/>
      <c r="O7" s="238"/>
    </row>
    <row r="8" spans="1:15" ht="17.25">
      <c r="A8" s="423" t="s">
        <v>174</v>
      </c>
      <c r="B8" s="423"/>
      <c r="C8" s="423"/>
      <c r="D8" s="423"/>
      <c r="E8" s="423"/>
      <c r="F8" s="423"/>
      <c r="G8" s="423"/>
      <c r="H8" s="423"/>
      <c r="I8" s="423"/>
      <c r="J8" s="423"/>
      <c r="K8" s="423"/>
      <c r="L8" s="423"/>
      <c r="M8" s="423"/>
      <c r="N8" s="9"/>
      <c r="O8" s="238"/>
    </row>
    <row r="9" spans="1:15">
      <c r="A9" s="9"/>
      <c r="B9" s="9"/>
      <c r="C9" s="9"/>
      <c r="D9" s="9"/>
      <c r="E9" s="9"/>
      <c r="F9" s="9"/>
      <c r="G9" s="9"/>
      <c r="H9" s="9"/>
      <c r="I9" s="9"/>
      <c r="J9" s="9"/>
      <c r="K9" s="9"/>
      <c r="L9" s="9"/>
      <c r="M9" s="9"/>
      <c r="N9" s="9"/>
      <c r="O9" s="238"/>
    </row>
    <row r="10" spans="1:15">
      <c r="A10" s="9"/>
      <c r="B10" s="9"/>
      <c r="C10" s="9"/>
      <c r="D10" s="9"/>
      <c r="E10" s="9"/>
      <c r="F10" s="9"/>
      <c r="G10" s="9"/>
      <c r="H10" s="9"/>
      <c r="I10" s="9"/>
      <c r="J10" s="9"/>
      <c r="K10" s="9"/>
      <c r="L10" s="9"/>
      <c r="M10" s="9"/>
      <c r="N10" s="9"/>
      <c r="O10" s="238"/>
    </row>
    <row r="11" spans="1:15" ht="13.5" customHeight="1">
      <c r="A11" s="9"/>
      <c r="B11" s="425" t="s">
        <v>76</v>
      </c>
      <c r="C11" s="426"/>
      <c r="D11" s="431"/>
      <c r="E11" s="432"/>
      <c r="F11" s="437" t="s">
        <v>81</v>
      </c>
      <c r="G11" s="438"/>
      <c r="H11" s="438"/>
      <c r="I11" s="438"/>
      <c r="J11" s="438"/>
      <c r="K11" s="438"/>
      <c r="L11" s="439"/>
      <c r="M11" s="10" t="s">
        <v>85</v>
      </c>
      <c r="N11" s="10">
        <v>25</v>
      </c>
      <c r="O11" s="238"/>
    </row>
    <row r="12" spans="1:15" ht="13.5" customHeight="1">
      <c r="A12" s="9"/>
      <c r="B12" s="427"/>
      <c r="C12" s="428"/>
      <c r="D12" s="433"/>
      <c r="E12" s="434"/>
      <c r="F12" s="440"/>
      <c r="G12" s="441"/>
      <c r="H12" s="441"/>
      <c r="I12" s="441"/>
      <c r="J12" s="441"/>
      <c r="K12" s="441"/>
      <c r="L12" s="442"/>
      <c r="M12" s="10"/>
      <c r="N12" s="10">
        <v>26</v>
      </c>
      <c r="O12" s="238"/>
    </row>
    <row r="13" spans="1:15" ht="13.5" customHeight="1">
      <c r="A13" s="9"/>
      <c r="B13" s="427"/>
      <c r="C13" s="428"/>
      <c r="D13" s="435"/>
      <c r="E13" s="436"/>
      <c r="F13" s="443"/>
      <c r="G13" s="443"/>
      <c r="H13" s="443"/>
      <c r="I13" s="443"/>
      <c r="J13" s="443"/>
      <c r="K13" s="443"/>
      <c r="L13" s="444"/>
      <c r="M13" s="10"/>
      <c r="N13" s="231">
        <v>27</v>
      </c>
      <c r="O13" s="238"/>
    </row>
    <row r="14" spans="1:15" ht="13.5" customHeight="1">
      <c r="A14" s="9"/>
      <c r="B14" s="427"/>
      <c r="C14" s="428"/>
      <c r="D14" s="431"/>
      <c r="E14" s="432"/>
      <c r="F14" s="437" t="s">
        <v>82</v>
      </c>
      <c r="G14" s="438"/>
      <c r="H14" s="438"/>
      <c r="I14" s="438"/>
      <c r="J14" s="438"/>
      <c r="K14" s="438"/>
      <c r="L14" s="439"/>
      <c r="M14" s="10" t="s">
        <v>85</v>
      </c>
      <c r="N14" s="9"/>
      <c r="O14" s="238"/>
    </row>
    <row r="15" spans="1:15" ht="13.5" customHeight="1">
      <c r="A15" s="9"/>
      <c r="B15" s="427"/>
      <c r="C15" s="428"/>
      <c r="D15" s="433"/>
      <c r="E15" s="434"/>
      <c r="F15" s="440"/>
      <c r="G15" s="441"/>
      <c r="H15" s="441"/>
      <c r="I15" s="441"/>
      <c r="J15" s="441"/>
      <c r="K15" s="441"/>
      <c r="L15" s="442"/>
      <c r="M15" s="10"/>
      <c r="N15" s="9"/>
      <c r="O15" s="238"/>
    </row>
    <row r="16" spans="1:15" ht="13.5" customHeight="1">
      <c r="A16" s="9"/>
      <c r="B16" s="429"/>
      <c r="C16" s="430"/>
      <c r="D16" s="435"/>
      <c r="E16" s="436"/>
      <c r="F16" s="443"/>
      <c r="G16" s="443"/>
      <c r="H16" s="443"/>
      <c r="I16" s="443"/>
      <c r="J16" s="443"/>
      <c r="K16" s="443"/>
      <c r="L16" s="444"/>
      <c r="M16" s="9"/>
      <c r="N16" s="9"/>
      <c r="O16" s="238"/>
    </row>
    <row r="17" spans="1:41">
      <c r="A17" s="9"/>
      <c r="B17" s="13"/>
      <c r="C17" s="13"/>
      <c r="D17" s="31" t="str">
        <f>IF(COUNTBLANK(D11:E16)=12,"　↑　該当する方に○",IF(COUNTBLANK(D11:E16)=10,"　↑　どちらか一方に○",""))</f>
        <v>　↑　該当する方に○</v>
      </c>
      <c r="E17" s="32"/>
      <c r="F17" s="13"/>
      <c r="G17" s="13"/>
      <c r="H17" s="13"/>
      <c r="I17" s="13"/>
      <c r="J17" s="13"/>
      <c r="K17" s="13"/>
      <c r="L17" s="13"/>
      <c r="M17" s="9"/>
      <c r="N17" s="9"/>
      <c r="O17" s="238"/>
    </row>
    <row r="18" spans="1:41">
      <c r="A18" s="9"/>
      <c r="B18" s="9"/>
      <c r="C18" s="9"/>
      <c r="D18" s="9"/>
      <c r="E18" s="9"/>
      <c r="F18" s="9"/>
      <c r="G18" s="9"/>
      <c r="H18" s="9"/>
      <c r="I18" s="9"/>
      <c r="J18" s="9"/>
      <c r="K18" s="9"/>
      <c r="L18" s="9"/>
      <c r="M18" s="9"/>
      <c r="N18" s="9"/>
      <c r="O18" s="238"/>
    </row>
    <row r="19" spans="1:41">
      <c r="A19" s="9"/>
      <c r="B19" s="13"/>
      <c r="C19" s="13"/>
      <c r="D19" s="13"/>
      <c r="E19" s="13"/>
      <c r="F19" s="13"/>
      <c r="G19" s="13"/>
      <c r="H19" s="13"/>
      <c r="I19" s="13"/>
      <c r="J19" s="13"/>
      <c r="K19" s="13"/>
      <c r="L19" s="13"/>
      <c r="M19" s="9"/>
      <c r="N19" s="9"/>
      <c r="O19" s="238"/>
    </row>
    <row r="20" spans="1:41">
      <c r="A20" s="9"/>
      <c r="B20" s="13"/>
      <c r="C20" s="13"/>
      <c r="D20" s="13"/>
      <c r="E20" s="13"/>
      <c r="F20" s="13"/>
      <c r="G20" s="13"/>
      <c r="H20" s="13"/>
      <c r="I20" s="13"/>
      <c r="J20" s="13"/>
      <c r="K20" s="13"/>
      <c r="L20" s="13"/>
      <c r="M20" s="9"/>
      <c r="N20" s="9"/>
      <c r="O20" s="238"/>
      <c r="AO20" s="9"/>
    </row>
    <row r="21" spans="1:41">
      <c r="A21" s="9"/>
      <c r="B21" s="13"/>
      <c r="C21" s="13"/>
      <c r="D21" s="13"/>
      <c r="E21" s="13"/>
      <c r="F21" s="13"/>
      <c r="G21" s="13"/>
      <c r="H21" s="13"/>
      <c r="I21" s="13"/>
      <c r="J21" s="13"/>
      <c r="K21" s="13"/>
      <c r="L21" s="13"/>
      <c r="M21" s="9"/>
      <c r="N21" s="9"/>
      <c r="O21" s="238"/>
    </row>
    <row r="22" spans="1:41">
      <c r="A22" s="9"/>
      <c r="B22" s="13" t="s">
        <v>23</v>
      </c>
      <c r="C22" s="13"/>
      <c r="D22" s="13"/>
      <c r="E22" s="13"/>
      <c r="F22" s="13"/>
      <c r="G22" s="13"/>
      <c r="H22" s="13"/>
      <c r="I22" s="13"/>
      <c r="J22" s="13"/>
      <c r="K22" s="13"/>
      <c r="L22" s="13"/>
      <c r="M22" s="9"/>
      <c r="N22" s="9"/>
      <c r="O22" s="238"/>
    </row>
    <row r="23" spans="1:41" ht="13.5" customHeight="1">
      <c r="A23" s="9"/>
      <c r="B23" s="801" t="s">
        <v>183</v>
      </c>
      <c r="C23" s="836"/>
      <c r="D23" s="838" t="s">
        <v>66</v>
      </c>
      <c r="E23" s="839"/>
      <c r="F23" s="839"/>
      <c r="G23" s="839"/>
      <c r="H23" s="844"/>
      <c r="I23" s="847" t="s">
        <v>26</v>
      </c>
      <c r="J23" s="847"/>
      <c r="K23" s="847"/>
      <c r="L23" s="848"/>
      <c r="M23" s="9"/>
      <c r="N23" s="9"/>
      <c r="O23" s="238"/>
    </row>
    <row r="24" spans="1:41" ht="13.5" customHeight="1">
      <c r="A24" s="9"/>
      <c r="B24" s="836"/>
      <c r="C24" s="836"/>
      <c r="D24" s="840"/>
      <c r="E24" s="841"/>
      <c r="F24" s="841"/>
      <c r="G24" s="841"/>
      <c r="H24" s="845"/>
      <c r="I24" s="849"/>
      <c r="J24" s="849"/>
      <c r="K24" s="849"/>
      <c r="L24" s="850"/>
      <c r="M24" s="9"/>
      <c r="N24" s="9"/>
      <c r="O24" s="238"/>
    </row>
    <row r="25" spans="1:41" ht="13.5" customHeight="1">
      <c r="A25" s="9"/>
      <c r="B25" s="836"/>
      <c r="C25" s="836"/>
      <c r="D25" s="842"/>
      <c r="E25" s="843"/>
      <c r="F25" s="843"/>
      <c r="G25" s="843"/>
      <c r="H25" s="846"/>
      <c r="I25" s="851"/>
      <c r="J25" s="851"/>
      <c r="K25" s="851"/>
      <c r="L25" s="852"/>
      <c r="M25" s="9"/>
      <c r="N25" s="9"/>
      <c r="O25" s="238"/>
    </row>
    <row r="26" spans="1:41">
      <c r="A26" s="9"/>
      <c r="B26" s="801" t="s">
        <v>202</v>
      </c>
      <c r="C26" s="836"/>
      <c r="D26" s="582"/>
      <c r="E26" s="583"/>
      <c r="F26" s="583"/>
      <c r="G26" s="583"/>
      <c r="H26" s="583"/>
      <c r="I26" s="583"/>
      <c r="J26" s="583"/>
      <c r="K26" s="583"/>
      <c r="L26" s="584"/>
      <c r="M26" s="9"/>
      <c r="N26" s="9"/>
      <c r="O26" s="238"/>
    </row>
    <row r="27" spans="1:41">
      <c r="A27" s="9"/>
      <c r="B27" s="836"/>
      <c r="C27" s="836"/>
      <c r="D27" s="585"/>
      <c r="E27" s="586"/>
      <c r="F27" s="586"/>
      <c r="G27" s="586"/>
      <c r="H27" s="586"/>
      <c r="I27" s="586"/>
      <c r="J27" s="586"/>
      <c r="K27" s="586"/>
      <c r="L27" s="587"/>
      <c r="M27" s="9"/>
      <c r="N27" s="9"/>
      <c r="O27" s="238"/>
    </row>
    <row r="28" spans="1:41">
      <c r="A28" s="9"/>
      <c r="B28" s="836"/>
      <c r="C28" s="836"/>
      <c r="D28" s="588"/>
      <c r="E28" s="589"/>
      <c r="F28" s="589"/>
      <c r="G28" s="589"/>
      <c r="H28" s="589"/>
      <c r="I28" s="589"/>
      <c r="J28" s="589"/>
      <c r="K28" s="589"/>
      <c r="L28" s="590"/>
      <c r="M28" s="9"/>
      <c r="N28" s="9"/>
      <c r="O28" s="238"/>
    </row>
    <row r="29" spans="1:41">
      <c r="A29" s="9"/>
      <c r="B29" s="801" t="s">
        <v>219</v>
      </c>
      <c r="C29" s="836"/>
      <c r="D29" s="582"/>
      <c r="E29" s="583"/>
      <c r="F29" s="583"/>
      <c r="G29" s="583"/>
      <c r="H29" s="583"/>
      <c r="I29" s="583"/>
      <c r="J29" s="583"/>
      <c r="K29" s="583"/>
      <c r="L29" s="584"/>
      <c r="M29" s="9"/>
      <c r="N29" s="9"/>
      <c r="O29" s="238"/>
    </row>
    <row r="30" spans="1:41">
      <c r="A30" s="9"/>
      <c r="B30" s="836"/>
      <c r="C30" s="836"/>
      <c r="D30" s="585"/>
      <c r="E30" s="586"/>
      <c r="F30" s="586"/>
      <c r="G30" s="586"/>
      <c r="H30" s="586"/>
      <c r="I30" s="586"/>
      <c r="J30" s="586"/>
      <c r="K30" s="586"/>
      <c r="L30" s="587"/>
      <c r="M30" s="9"/>
      <c r="N30" s="9"/>
      <c r="O30" s="238"/>
    </row>
    <row r="31" spans="1:41">
      <c r="A31" s="9"/>
      <c r="B31" s="836"/>
      <c r="C31" s="836"/>
      <c r="D31" s="588"/>
      <c r="E31" s="589"/>
      <c r="F31" s="589"/>
      <c r="G31" s="589"/>
      <c r="H31" s="589"/>
      <c r="I31" s="589"/>
      <c r="J31" s="589"/>
      <c r="K31" s="589"/>
      <c r="L31" s="590"/>
      <c r="M31" s="9"/>
      <c r="N31" s="9"/>
      <c r="O31" s="238"/>
    </row>
    <row r="32" spans="1:41" ht="13.5" customHeight="1">
      <c r="A32" s="9"/>
      <c r="B32" s="686" t="s">
        <v>203</v>
      </c>
      <c r="C32" s="687"/>
      <c r="D32" s="955"/>
      <c r="E32" s="956"/>
      <c r="F32" s="961" t="s">
        <v>194</v>
      </c>
      <c r="G32" s="962"/>
      <c r="H32" s="962"/>
      <c r="I32" s="962"/>
      <c r="J32" s="962"/>
      <c r="K32" s="962"/>
      <c r="L32" s="963"/>
      <c r="M32" s="9"/>
      <c r="N32" s="9"/>
      <c r="O32" s="238"/>
    </row>
    <row r="33" spans="1:15">
      <c r="A33" s="9"/>
      <c r="B33" s="688"/>
      <c r="C33" s="689"/>
      <c r="D33" s="957"/>
      <c r="E33" s="958"/>
      <c r="F33" s="964"/>
      <c r="G33" s="965"/>
      <c r="H33" s="965"/>
      <c r="I33" s="965"/>
      <c r="J33" s="965"/>
      <c r="K33" s="965"/>
      <c r="L33" s="966"/>
      <c r="M33" s="9"/>
      <c r="N33" s="9"/>
      <c r="O33" s="238"/>
    </row>
    <row r="34" spans="1:15">
      <c r="A34" s="9"/>
      <c r="B34" s="688"/>
      <c r="C34" s="689"/>
      <c r="D34" s="959"/>
      <c r="E34" s="960"/>
      <c r="F34" s="967"/>
      <c r="G34" s="968"/>
      <c r="H34" s="968"/>
      <c r="I34" s="968"/>
      <c r="J34" s="968"/>
      <c r="K34" s="968"/>
      <c r="L34" s="969"/>
      <c r="M34" s="9"/>
      <c r="N34" s="9"/>
      <c r="O34" s="238"/>
    </row>
    <row r="35" spans="1:15" ht="13.5" customHeight="1">
      <c r="A35" s="9"/>
      <c r="B35" s="688"/>
      <c r="C35" s="689"/>
      <c r="D35" s="955"/>
      <c r="E35" s="956"/>
      <c r="F35" s="961" t="s">
        <v>193</v>
      </c>
      <c r="G35" s="962"/>
      <c r="H35" s="962"/>
      <c r="I35" s="962"/>
      <c r="J35" s="962"/>
      <c r="K35" s="962"/>
      <c r="L35" s="963"/>
      <c r="M35" s="9"/>
      <c r="N35" s="9"/>
      <c r="O35" s="238"/>
    </row>
    <row r="36" spans="1:15">
      <c r="A36" s="9"/>
      <c r="B36" s="688"/>
      <c r="C36" s="689"/>
      <c r="D36" s="957"/>
      <c r="E36" s="958"/>
      <c r="F36" s="964"/>
      <c r="G36" s="965"/>
      <c r="H36" s="965"/>
      <c r="I36" s="965"/>
      <c r="J36" s="965"/>
      <c r="K36" s="965"/>
      <c r="L36" s="966"/>
      <c r="M36" s="9"/>
      <c r="N36" s="9"/>
      <c r="O36" s="238"/>
    </row>
    <row r="37" spans="1:15">
      <c r="A37" s="9"/>
      <c r="B37" s="690"/>
      <c r="C37" s="691"/>
      <c r="D37" s="959"/>
      <c r="E37" s="960"/>
      <c r="F37" s="967"/>
      <c r="G37" s="968"/>
      <c r="H37" s="968"/>
      <c r="I37" s="968"/>
      <c r="J37" s="968"/>
      <c r="K37" s="968"/>
      <c r="L37" s="969"/>
      <c r="M37" s="9"/>
      <c r="N37" s="9"/>
      <c r="O37" s="238"/>
    </row>
    <row r="38" spans="1:15">
      <c r="A38" s="9"/>
      <c r="B38" s="9"/>
      <c r="C38" s="9"/>
      <c r="D38" s="31" t="str">
        <f>IF(AND(D11="○",D14=""),IF(COUNTBLANK(D32:E37)=12,"　↑　該当する方に○",IF(COUNTBLANK(D32:E37)=10,"　↑　どちらか一方に○","")),"")</f>
        <v/>
      </c>
      <c r="E38" s="9"/>
      <c r="F38" s="9"/>
      <c r="G38" s="9"/>
      <c r="H38" s="9"/>
      <c r="I38" s="9"/>
      <c r="J38" s="9"/>
      <c r="K38" s="9"/>
      <c r="L38" s="9"/>
      <c r="M38" s="9"/>
      <c r="N38" s="9"/>
      <c r="O38" s="238"/>
    </row>
    <row r="39" spans="1:15">
      <c r="A39" s="9"/>
      <c r="B39" s="9"/>
      <c r="C39" s="9"/>
      <c r="D39" s="9"/>
      <c r="E39" s="9"/>
      <c r="F39" s="9"/>
      <c r="G39" s="9"/>
      <c r="H39" s="9"/>
      <c r="I39" s="9"/>
      <c r="J39" s="9"/>
      <c r="K39" s="9"/>
      <c r="L39" s="9"/>
      <c r="M39" s="9"/>
      <c r="N39" s="9"/>
      <c r="O39" s="238"/>
    </row>
    <row r="40" spans="1:15">
      <c r="A40" s="9"/>
      <c r="B40" s="9"/>
      <c r="C40" s="9"/>
      <c r="D40" s="9"/>
      <c r="E40" s="9"/>
      <c r="F40" s="9"/>
      <c r="G40" s="9"/>
      <c r="H40" s="9"/>
      <c r="I40" s="9"/>
      <c r="J40" s="9"/>
      <c r="K40" s="9"/>
      <c r="L40" s="9"/>
      <c r="M40" s="9"/>
      <c r="N40" s="9"/>
      <c r="O40" s="238"/>
    </row>
    <row r="41" spans="1:15" s="34" customFormat="1" ht="14.25">
      <c r="A41" s="33"/>
      <c r="B41" s="94"/>
      <c r="C41" s="33"/>
      <c r="D41" s="33"/>
      <c r="E41" s="33"/>
      <c r="F41" s="33"/>
      <c r="G41" s="33"/>
      <c r="H41" s="33"/>
      <c r="I41" s="33"/>
      <c r="J41" s="33"/>
      <c r="K41" s="33"/>
      <c r="L41" s="33"/>
      <c r="M41" s="33"/>
      <c r="N41" s="33"/>
      <c r="O41" s="241"/>
    </row>
    <row r="42" spans="1:15" s="34" customFormat="1">
      <c r="A42" s="33"/>
      <c r="B42" s="22"/>
      <c r="C42" s="33"/>
      <c r="D42" s="33"/>
      <c r="E42" s="33"/>
      <c r="F42" s="33"/>
      <c r="G42" s="33"/>
      <c r="H42" s="33"/>
      <c r="I42" s="33"/>
      <c r="J42" s="33"/>
      <c r="K42" s="33"/>
      <c r="L42" s="33"/>
      <c r="M42" s="33"/>
      <c r="N42" s="33"/>
      <c r="O42" s="241"/>
    </row>
    <row r="43" spans="1:15" s="34" customFormat="1" ht="14.25">
      <c r="A43" s="33"/>
      <c r="B43" s="53"/>
      <c r="C43" s="85"/>
      <c r="D43" s="33"/>
      <c r="E43" s="33"/>
      <c r="F43" s="33"/>
      <c r="G43" s="33"/>
      <c r="H43" s="33"/>
      <c r="I43" s="33"/>
      <c r="J43" s="33"/>
      <c r="K43" s="33"/>
      <c r="L43" s="33"/>
      <c r="M43" s="33"/>
      <c r="N43" s="33"/>
      <c r="O43" s="241"/>
    </row>
    <row r="44" spans="1:15">
      <c r="A44" s="9"/>
      <c r="B44" s="9"/>
      <c r="C44" s="9"/>
      <c r="D44" s="9"/>
      <c r="E44" s="9"/>
      <c r="F44" s="9"/>
      <c r="G44" s="9"/>
      <c r="H44" s="9"/>
      <c r="I44" s="9"/>
      <c r="J44" s="9"/>
      <c r="K44" s="9"/>
      <c r="L44" s="9"/>
      <c r="M44" s="9"/>
      <c r="N44" s="9"/>
      <c r="O44" s="238"/>
    </row>
    <row r="45" spans="1:15">
      <c r="A45" s="9"/>
      <c r="B45" s="9"/>
      <c r="C45" s="9"/>
      <c r="D45" s="9"/>
      <c r="E45" s="9"/>
      <c r="F45" s="9"/>
      <c r="G45" s="9"/>
      <c r="H45" s="9"/>
      <c r="I45" s="9"/>
      <c r="J45" s="9"/>
      <c r="K45" s="9"/>
      <c r="L45" s="9"/>
      <c r="M45" s="9"/>
      <c r="N45" s="9"/>
      <c r="O45" s="238"/>
    </row>
    <row r="46" spans="1:15">
      <c r="A46" s="9"/>
      <c r="B46" s="9"/>
      <c r="C46" s="9"/>
      <c r="D46" s="9"/>
      <c r="E46" s="9"/>
      <c r="F46" s="9"/>
      <c r="G46" s="9"/>
      <c r="H46" s="9"/>
      <c r="I46" s="9"/>
      <c r="J46" s="9"/>
      <c r="K46" s="9"/>
      <c r="L46" s="9"/>
      <c r="M46" s="9"/>
      <c r="N46" s="9"/>
      <c r="O46" s="238"/>
    </row>
    <row r="47" spans="1:15" s="34" customFormat="1" ht="14.25">
      <c r="A47" s="33"/>
      <c r="B47" s="94" t="s">
        <v>186</v>
      </c>
      <c r="C47" s="33"/>
      <c r="D47" s="33"/>
      <c r="E47" s="33"/>
      <c r="F47" s="33"/>
      <c r="G47" s="33"/>
      <c r="H47" s="33"/>
      <c r="I47" s="33"/>
      <c r="J47" s="33"/>
      <c r="K47" s="33"/>
      <c r="L47" s="33"/>
      <c r="M47" s="33"/>
      <c r="N47" s="33"/>
      <c r="O47" s="241"/>
    </row>
    <row r="48" spans="1:15">
      <c r="A48" s="9"/>
      <c r="B48" s="9"/>
      <c r="C48" s="9"/>
      <c r="D48" s="9"/>
      <c r="E48" s="9"/>
      <c r="F48" s="9"/>
      <c r="G48" s="9"/>
      <c r="H48" s="9"/>
      <c r="I48" s="9"/>
      <c r="J48" s="9"/>
      <c r="K48" s="9"/>
      <c r="L48" s="9"/>
      <c r="M48" s="9"/>
      <c r="N48" s="9"/>
      <c r="O48" s="238"/>
    </row>
    <row r="49" spans="1:15" s="34" customFormat="1" ht="14.25" customHeight="1">
      <c r="A49" s="33"/>
      <c r="B49" s="53"/>
      <c r="C49" s="52"/>
      <c r="D49" s="52"/>
      <c r="E49" s="52"/>
      <c r="F49" s="52"/>
      <c r="G49" s="52"/>
      <c r="H49" s="52"/>
      <c r="I49" s="52"/>
      <c r="J49" s="52"/>
      <c r="K49" s="52"/>
      <c r="L49" s="52"/>
      <c r="M49" s="52"/>
      <c r="N49" s="33"/>
      <c r="O49" s="241"/>
    </row>
    <row r="50" spans="1:15">
      <c r="A50" s="9"/>
      <c r="B50" s="9"/>
      <c r="C50" s="9"/>
      <c r="D50" s="9"/>
      <c r="E50" s="9"/>
      <c r="F50" s="9"/>
      <c r="G50" s="9"/>
      <c r="H50" s="9"/>
      <c r="I50" s="9"/>
      <c r="J50" s="9"/>
      <c r="K50" s="9"/>
      <c r="L50" s="9"/>
      <c r="M50" s="9"/>
      <c r="N50" s="9"/>
      <c r="O50" s="238"/>
    </row>
    <row r="51" spans="1:15">
      <c r="A51" s="9"/>
      <c r="B51" s="9"/>
      <c r="C51" s="9"/>
      <c r="D51" s="9"/>
      <c r="E51" s="9"/>
      <c r="F51" s="9"/>
      <c r="G51" s="9"/>
      <c r="H51" s="9"/>
      <c r="I51" s="9"/>
      <c r="J51" s="9"/>
      <c r="K51" s="9"/>
      <c r="L51" s="9"/>
      <c r="M51" s="9"/>
      <c r="N51" s="9"/>
      <c r="O51" s="238"/>
    </row>
    <row r="52" spans="1:15">
      <c r="A52" s="9"/>
      <c r="B52" s="9"/>
      <c r="C52" s="9"/>
      <c r="D52" s="9"/>
      <c r="E52" s="9"/>
      <c r="F52" s="9"/>
      <c r="G52" s="9"/>
      <c r="H52" s="9"/>
      <c r="I52" s="9"/>
      <c r="J52" s="9"/>
      <c r="K52" s="9"/>
      <c r="L52" s="9"/>
      <c r="M52" s="9"/>
      <c r="N52" s="9"/>
      <c r="O52" s="238"/>
    </row>
    <row r="53" spans="1:15">
      <c r="A53" s="9"/>
      <c r="B53" s="9"/>
      <c r="C53" s="9"/>
      <c r="D53" s="9"/>
      <c r="E53" s="9"/>
      <c r="F53" s="9"/>
      <c r="G53" s="9"/>
      <c r="H53" s="9"/>
      <c r="I53" s="9"/>
      <c r="J53" s="9"/>
      <c r="K53" s="9"/>
      <c r="L53" s="9"/>
      <c r="M53" s="9"/>
      <c r="N53" s="9"/>
      <c r="O53" s="238"/>
    </row>
    <row r="54" spans="1:15">
      <c r="A54" s="9"/>
      <c r="B54" s="9"/>
      <c r="C54" s="9"/>
      <c r="D54" s="9"/>
      <c r="E54" s="9"/>
      <c r="F54" s="9"/>
      <c r="G54" s="9"/>
      <c r="H54" s="9"/>
      <c r="I54" s="9"/>
      <c r="J54" s="9"/>
      <c r="K54" s="9"/>
      <c r="L54" s="9"/>
      <c r="M54" s="9"/>
      <c r="N54" s="9"/>
      <c r="O54" s="238"/>
    </row>
    <row r="55" spans="1:15">
      <c r="A55" s="9"/>
      <c r="B55" s="9"/>
      <c r="C55" s="9"/>
      <c r="D55" s="9"/>
      <c r="E55" s="9"/>
      <c r="F55" s="9"/>
      <c r="G55" s="9"/>
      <c r="H55" s="9"/>
      <c r="I55" s="9"/>
      <c r="J55" s="9"/>
      <c r="K55" s="9"/>
      <c r="L55" s="9"/>
      <c r="M55" s="9"/>
      <c r="N55" s="9"/>
      <c r="O55" s="238"/>
    </row>
    <row r="56" spans="1:15">
      <c r="A56" s="9"/>
      <c r="B56" s="9"/>
      <c r="C56" s="9"/>
      <c r="D56" s="9"/>
      <c r="E56" s="9"/>
      <c r="F56" s="9"/>
      <c r="G56" s="9"/>
      <c r="H56" s="9"/>
      <c r="I56" s="9"/>
      <c r="J56" s="9"/>
      <c r="K56" s="9"/>
      <c r="L56" s="9"/>
      <c r="M56" s="9"/>
      <c r="N56" s="9"/>
      <c r="O56" s="238"/>
    </row>
    <row r="57" spans="1:15">
      <c r="A57" s="9"/>
      <c r="B57" s="9"/>
      <c r="C57" s="9"/>
      <c r="D57" s="9"/>
      <c r="E57" s="9"/>
      <c r="F57" s="9"/>
      <c r="G57" s="9"/>
      <c r="H57" s="9"/>
      <c r="I57" s="9"/>
      <c r="J57" s="9"/>
      <c r="K57" s="9"/>
      <c r="L57" s="9"/>
      <c r="M57" s="9"/>
      <c r="N57" s="9"/>
      <c r="O57" s="238"/>
    </row>
    <row r="58" spans="1:15">
      <c r="A58" s="9"/>
      <c r="B58" s="9"/>
      <c r="C58" s="9"/>
      <c r="D58" s="9"/>
      <c r="E58" s="9"/>
      <c r="F58" s="9"/>
      <c r="G58" s="9"/>
      <c r="H58" s="9"/>
      <c r="I58" s="9"/>
      <c r="J58" s="9"/>
      <c r="K58" s="9"/>
      <c r="L58" s="9"/>
      <c r="M58" s="9"/>
      <c r="N58" s="9"/>
      <c r="O58" s="238"/>
    </row>
    <row r="59" spans="1:15">
      <c r="A59" s="9"/>
      <c r="B59" s="9"/>
      <c r="C59" s="9"/>
      <c r="D59" s="9"/>
      <c r="E59" s="9"/>
      <c r="F59" s="9"/>
      <c r="G59" s="9"/>
      <c r="H59" s="9"/>
      <c r="I59" s="9"/>
      <c r="J59" s="9"/>
      <c r="K59" s="9"/>
      <c r="L59" s="9"/>
      <c r="M59" s="9"/>
      <c r="N59" s="9"/>
      <c r="O59" s="238"/>
    </row>
    <row r="60" spans="1:15">
      <c r="A60" s="9"/>
      <c r="B60" s="9"/>
      <c r="C60" s="9"/>
      <c r="D60" s="9"/>
      <c r="E60" s="9"/>
      <c r="F60" s="9"/>
      <c r="G60" s="9"/>
      <c r="H60" s="9"/>
      <c r="I60" s="9"/>
      <c r="J60" s="9"/>
      <c r="K60" s="9"/>
      <c r="L60" s="9"/>
      <c r="M60" s="9"/>
      <c r="N60" s="9"/>
      <c r="O60" s="238"/>
    </row>
    <row r="61" spans="1:15">
      <c r="A61" s="9"/>
      <c r="B61" s="9"/>
      <c r="C61" s="9"/>
      <c r="D61" s="9"/>
      <c r="E61" s="9"/>
      <c r="F61" s="9"/>
      <c r="G61" s="9"/>
      <c r="H61" s="9"/>
      <c r="I61" s="9"/>
      <c r="J61" s="9"/>
      <c r="K61" s="9"/>
      <c r="L61" s="9"/>
      <c r="M61" s="9"/>
      <c r="N61" s="9"/>
      <c r="O61" s="238"/>
    </row>
    <row r="62" spans="1:15" ht="18.75">
      <c r="A62" s="460" t="s">
        <v>142</v>
      </c>
      <c r="B62" s="460"/>
      <c r="C62" s="460"/>
      <c r="D62" s="460"/>
      <c r="E62" s="460"/>
      <c r="F62" s="460"/>
      <c r="G62" s="460"/>
      <c r="H62" s="460"/>
      <c r="I62" s="460"/>
      <c r="J62" s="460"/>
      <c r="K62" s="460"/>
      <c r="L62" s="460"/>
      <c r="M62" s="460"/>
      <c r="N62" s="9"/>
      <c r="O62" s="238"/>
    </row>
    <row r="63" spans="1:15">
      <c r="A63" s="9"/>
      <c r="B63" s="9"/>
      <c r="C63" s="9"/>
      <c r="D63" s="9"/>
      <c r="E63" s="9"/>
      <c r="F63" s="9"/>
      <c r="G63" s="9"/>
      <c r="H63" s="9"/>
      <c r="I63" s="9"/>
      <c r="J63" s="9"/>
      <c r="K63" s="9"/>
      <c r="L63" s="9"/>
      <c r="M63" s="9"/>
      <c r="N63" s="9"/>
      <c r="O63" s="238"/>
    </row>
  </sheetData>
  <sheetProtection sheet="1" objects="1" scenarios="1" formatCells="0" selectLockedCells="1"/>
  <mergeCells count="22">
    <mergeCell ref="A8:M8"/>
    <mergeCell ref="B11:C16"/>
    <mergeCell ref="D11:E13"/>
    <mergeCell ref="F11:L13"/>
    <mergeCell ref="D14:E16"/>
    <mergeCell ref="F14:L16"/>
    <mergeCell ref="A62:M62"/>
    <mergeCell ref="K2:M4"/>
    <mergeCell ref="K1:M1"/>
    <mergeCell ref="B29:C31"/>
    <mergeCell ref="D29:L31"/>
    <mergeCell ref="B32:C37"/>
    <mergeCell ref="D32:E34"/>
    <mergeCell ref="F32:L34"/>
    <mergeCell ref="D35:E37"/>
    <mergeCell ref="F35:L37"/>
    <mergeCell ref="B23:C25"/>
    <mergeCell ref="D23:G25"/>
    <mergeCell ref="H23:H25"/>
    <mergeCell ref="I23:L25"/>
    <mergeCell ref="B26:C28"/>
    <mergeCell ref="D26:L28"/>
  </mergeCells>
  <phoneticPr fontId="121"/>
  <conditionalFormatting sqref="C49:L49 D43:L43">
    <cfRule type="expression" dxfId="72" priority="2" stopIfTrue="1">
      <formula>$B$43="■"</formula>
    </cfRule>
  </conditionalFormatting>
  <conditionalFormatting sqref="D23:L37">
    <cfRule type="expression" dxfId="71" priority="1" stopIfTrue="1">
      <formula>$D$11="○"</formula>
    </cfRule>
  </conditionalFormatting>
  <dataValidations count="2">
    <dataValidation type="list" allowBlank="1" showInputMessage="1" showErrorMessage="1" sqref="D14:E16 D35:E37">
      <formula1>$M$14:$M$15</formula1>
    </dataValidation>
    <dataValidation type="list" allowBlank="1" showInputMessage="1" showErrorMessage="1" sqref="D11:E13 D32:E34">
      <formula1>$M$11:$M$12</formula1>
    </dataValidation>
  </dataValidations>
  <printOptions horizontalCentered="1"/>
  <pageMargins left="0.78740157480314965" right="0.59055118110236227" top="0.39370078740157483" bottom="0.39370078740157483" header="0.31496062992125984" footer="0.31496062992125984"/>
  <pageSetup paperSize="9" orientation="portrait" verticalDpi="300"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08">
    <tabColor rgb="FFFF0000"/>
    <pageSetUpPr fitToPage="1"/>
  </sheetPr>
  <dimension ref="A1:AJ82"/>
  <sheetViews>
    <sheetView showGridLines="0" tabSelected="1" topLeftCell="A14" zoomScaleNormal="100" zoomScaleSheetLayoutView="70" workbookViewId="0">
      <selection activeCell="R50" sqref="R50"/>
    </sheetView>
  </sheetViews>
  <sheetFormatPr defaultRowHeight="13.5"/>
  <cols>
    <col min="1" max="1" width="3.25" style="134" customWidth="1"/>
    <col min="2" max="2" width="3.5" style="271" customWidth="1"/>
    <col min="3" max="3" width="4.625" style="271" customWidth="1"/>
    <col min="4" max="4" width="5.5" style="271" customWidth="1"/>
    <col min="5" max="8" width="4.625" style="271" customWidth="1"/>
    <col min="9" max="9" width="3.375" style="271" customWidth="1"/>
    <col min="10" max="13" width="4.625" style="271" customWidth="1"/>
    <col min="14" max="14" width="7.125" style="271" customWidth="1"/>
    <col min="15" max="15" width="9.625" style="271" customWidth="1"/>
    <col min="16" max="16" width="4.625" style="272" customWidth="1"/>
    <col min="17" max="17" width="4.625" style="271" customWidth="1"/>
    <col min="18" max="18" width="6" style="271" customWidth="1"/>
    <col min="19" max="19" width="4.625" style="272" customWidth="1"/>
    <col min="20" max="20" width="6" style="272" customWidth="1"/>
    <col min="21" max="21" width="8.625" style="273" customWidth="1"/>
    <col min="22" max="22" width="1.625" style="134" customWidth="1"/>
    <col min="23" max="23" width="10.875" style="134" hidden="1" customWidth="1"/>
    <col min="24" max="24" width="19.25" style="134" hidden="1" customWidth="1"/>
    <col min="25" max="25" width="11.375" style="134" hidden="1" customWidth="1"/>
    <col min="26" max="30" width="9" style="134" hidden="1" customWidth="1"/>
    <col min="31" max="31" width="9" style="251" hidden="1" customWidth="1"/>
    <col min="32" max="33" width="9" style="134" hidden="1" customWidth="1"/>
    <col min="34" max="16384" width="9" style="134"/>
  </cols>
  <sheetData>
    <row r="1" spans="1:24" ht="41.25" customHeight="1" thickBot="1">
      <c r="A1" s="184"/>
      <c r="B1" s="185"/>
      <c r="C1" s="185"/>
      <c r="D1" s="185"/>
      <c r="E1" s="288"/>
      <c r="F1" s="288"/>
      <c r="G1" s="288"/>
      <c r="H1" s="288"/>
      <c r="I1" s="288"/>
      <c r="J1" s="288"/>
      <c r="K1" s="288"/>
      <c r="L1" s="288"/>
      <c r="M1" s="288"/>
      <c r="N1" s="288"/>
      <c r="O1" s="288"/>
      <c r="P1" s="289" t="s">
        <v>431</v>
      </c>
      <c r="Q1" s="289"/>
      <c r="R1" s="289"/>
      <c r="S1" s="290"/>
      <c r="T1" s="290"/>
      <c r="U1" s="186"/>
      <c r="V1" s="184"/>
    </row>
    <row r="2" spans="1:24" ht="17.25" customHeight="1" thickTop="1">
      <c r="A2" s="184"/>
      <c r="B2" s="185"/>
      <c r="C2" s="185"/>
      <c r="D2" s="185"/>
      <c r="E2" s="288"/>
      <c r="F2" s="288"/>
      <c r="G2" s="288"/>
      <c r="H2" s="288"/>
      <c r="I2" s="288"/>
      <c r="J2" s="288"/>
      <c r="K2" s="288"/>
      <c r="L2" s="288"/>
      <c r="M2" s="288"/>
      <c r="N2" s="288"/>
      <c r="O2" s="288"/>
      <c r="P2" s="291" t="s">
        <v>337</v>
      </c>
      <c r="Q2" s="292"/>
      <c r="R2" s="292"/>
      <c r="S2" s="292"/>
      <c r="T2" s="293"/>
      <c r="U2" s="186"/>
      <c r="V2" s="184"/>
    </row>
    <row r="3" spans="1:24" ht="13.5" customHeight="1">
      <c r="A3" s="184"/>
      <c r="B3" s="244" t="str">
        <f>IF(COUNTBLANK(U25:U70)=46,"","「自己採点」欄を入力。（実績なしの場合は０点を入力）")</f>
        <v>「自己採点」欄を入力。（実績なしの場合は０点を入力）</v>
      </c>
      <c r="C3" s="187"/>
      <c r="D3" s="187"/>
      <c r="E3" s="187"/>
      <c r="F3" s="187"/>
      <c r="G3" s="187"/>
      <c r="H3" s="187"/>
      <c r="I3" s="187"/>
      <c r="J3" s="187"/>
      <c r="K3" s="187"/>
      <c r="L3" s="187"/>
      <c r="M3" s="187"/>
      <c r="N3" s="187"/>
      <c r="O3" s="245"/>
      <c r="P3" s="294"/>
      <c r="Q3" s="295"/>
      <c r="R3" s="295"/>
      <c r="S3" s="295"/>
      <c r="T3" s="296"/>
      <c r="U3" s="186"/>
      <c r="V3" s="184"/>
    </row>
    <row r="4" spans="1:24" ht="13.5" customHeight="1">
      <c r="A4" s="184"/>
      <c r="B4" s="246"/>
      <c r="C4" s="187"/>
      <c r="D4" s="187"/>
      <c r="E4" s="187"/>
      <c r="F4" s="187"/>
      <c r="G4" s="187"/>
      <c r="H4" s="187"/>
      <c r="I4" s="187"/>
      <c r="J4" s="187"/>
      <c r="K4" s="187"/>
      <c r="L4" s="187"/>
      <c r="M4" s="187"/>
      <c r="N4" s="187"/>
      <c r="O4" s="245"/>
      <c r="P4" s="294"/>
      <c r="Q4" s="295"/>
      <c r="R4" s="295"/>
      <c r="S4" s="295"/>
      <c r="T4" s="296"/>
      <c r="U4" s="186"/>
      <c r="V4" s="184"/>
    </row>
    <row r="5" spans="1:24" ht="13.5" customHeight="1" thickBot="1">
      <c r="A5" s="184"/>
      <c r="B5" s="246"/>
      <c r="C5" s="187"/>
      <c r="D5" s="187"/>
      <c r="E5" s="187"/>
      <c r="F5" s="187"/>
      <c r="G5" s="187"/>
      <c r="H5" s="187"/>
      <c r="I5" s="188"/>
      <c r="J5" s="187"/>
      <c r="K5" s="187"/>
      <c r="L5" s="187"/>
      <c r="M5" s="187"/>
      <c r="N5" s="187"/>
      <c r="O5" s="245"/>
      <c r="P5" s="297"/>
      <c r="Q5" s="298"/>
      <c r="R5" s="298"/>
      <c r="S5" s="298"/>
      <c r="T5" s="299"/>
      <c r="U5" s="186"/>
      <c r="V5" s="184"/>
    </row>
    <row r="6" spans="1:24" ht="13.5" customHeight="1" thickTop="1">
      <c r="A6" s="184"/>
      <c r="B6" s="300" t="str">
        <f>IF(ROWS(U24:U71)=48,"","行を削除するなど、様式を改変しない。")</f>
        <v/>
      </c>
      <c r="C6" s="300"/>
      <c r="D6" s="300"/>
      <c r="E6" s="300"/>
      <c r="F6" s="300"/>
      <c r="G6" s="300"/>
      <c r="H6" s="300"/>
      <c r="I6" s="300"/>
      <c r="J6" s="300"/>
      <c r="K6" s="300"/>
      <c r="L6" s="300"/>
      <c r="M6" s="300"/>
      <c r="N6" s="300"/>
      <c r="O6" s="300"/>
      <c r="P6" s="301" t="s">
        <v>309</v>
      </c>
      <c r="Q6" s="301"/>
      <c r="R6" s="301"/>
      <c r="S6" s="301"/>
      <c r="T6" s="301"/>
      <c r="U6" s="189"/>
      <c r="V6" s="184"/>
    </row>
    <row r="7" spans="1:24" ht="13.5" customHeight="1">
      <c r="A7" s="184"/>
      <c r="B7" s="300"/>
      <c r="C7" s="300"/>
      <c r="D7" s="300"/>
      <c r="E7" s="300"/>
      <c r="F7" s="300"/>
      <c r="G7" s="300"/>
      <c r="H7" s="300"/>
      <c r="I7" s="300"/>
      <c r="J7" s="300"/>
      <c r="K7" s="300"/>
      <c r="L7" s="300"/>
      <c r="M7" s="300"/>
      <c r="N7" s="300"/>
      <c r="O7" s="300"/>
      <c r="P7" s="189"/>
      <c r="Q7" s="189"/>
      <c r="R7" s="189"/>
      <c r="S7" s="189"/>
      <c r="T7" s="189"/>
      <c r="U7" s="189"/>
      <c r="V7" s="184"/>
    </row>
    <row r="8" spans="1:24" ht="13.5" customHeight="1">
      <c r="A8" s="184"/>
      <c r="B8" s="302" t="s">
        <v>9</v>
      </c>
      <c r="C8" s="302"/>
      <c r="D8" s="185"/>
      <c r="E8" s="185"/>
      <c r="F8" s="185"/>
      <c r="G8" s="185"/>
      <c r="H8" s="185"/>
      <c r="I8" s="185"/>
      <c r="J8" s="185"/>
      <c r="K8" s="185"/>
      <c r="L8" s="185"/>
      <c r="M8" s="185"/>
      <c r="N8" s="185"/>
      <c r="O8" s="185"/>
      <c r="P8" s="303" t="s">
        <v>443</v>
      </c>
      <c r="Q8" s="303"/>
      <c r="R8" s="303"/>
      <c r="S8" s="303"/>
      <c r="T8" s="303"/>
      <c r="U8" s="191"/>
      <c r="V8" s="184"/>
    </row>
    <row r="9" spans="1:24" ht="14.25" customHeight="1" thickBot="1">
      <c r="A9" s="184"/>
      <c r="B9" s="304" t="s">
        <v>444</v>
      </c>
      <c r="C9" s="304"/>
      <c r="D9" s="304"/>
      <c r="E9" s="304"/>
      <c r="F9" s="304"/>
      <c r="G9" s="304"/>
      <c r="H9" s="304"/>
      <c r="I9" s="305"/>
      <c r="J9" s="185"/>
      <c r="K9" s="185"/>
      <c r="L9" s="185"/>
      <c r="M9" s="185"/>
      <c r="N9" s="185"/>
      <c r="O9" s="185"/>
      <c r="P9" s="247"/>
      <c r="Q9" s="185"/>
      <c r="R9" s="185"/>
      <c r="S9" s="190"/>
      <c r="T9" s="190"/>
      <c r="U9" s="192"/>
      <c r="V9" s="184"/>
      <c r="X9" s="248"/>
    </row>
    <row r="10" spans="1:24" ht="14.25" customHeight="1" thickTop="1">
      <c r="A10" s="184"/>
      <c r="B10" s="185"/>
      <c r="C10" s="306"/>
      <c r="D10" s="306"/>
      <c r="E10" s="306"/>
      <c r="F10" s="306"/>
      <c r="G10" s="306"/>
      <c r="H10" s="306"/>
      <c r="I10" s="306"/>
      <c r="J10" s="185"/>
      <c r="K10" s="185"/>
      <c r="L10" s="185"/>
      <c r="M10" s="185"/>
      <c r="N10" s="185"/>
      <c r="O10" s="185"/>
      <c r="P10" s="190"/>
      <c r="Q10" s="190"/>
      <c r="R10" s="190"/>
      <c r="S10" s="190"/>
      <c r="T10" s="190"/>
      <c r="U10" s="190"/>
      <c r="V10" s="184"/>
      <c r="X10" s="249" t="s">
        <v>0</v>
      </c>
    </row>
    <row r="11" spans="1:24" ht="14.25" customHeight="1" thickBot="1">
      <c r="A11" s="184"/>
      <c r="B11" s="185"/>
      <c r="C11" s="185"/>
      <c r="D11" s="185"/>
      <c r="E11" s="185"/>
      <c r="F11" s="185"/>
      <c r="G11" s="185"/>
      <c r="H11" s="185"/>
      <c r="I11" s="185"/>
      <c r="J11" s="302" t="s">
        <v>112</v>
      </c>
      <c r="K11" s="302"/>
      <c r="L11" s="302"/>
      <c r="M11" s="185"/>
      <c r="N11" s="185"/>
      <c r="O11" s="185"/>
      <c r="P11" s="193"/>
      <c r="Q11" s="185"/>
      <c r="R11" s="185"/>
      <c r="S11" s="190"/>
      <c r="T11" s="190"/>
      <c r="U11" s="192"/>
      <c r="V11" s="184"/>
      <c r="X11" s="250"/>
    </row>
    <row r="12" spans="1:24" ht="18.75" customHeight="1" thickTop="1">
      <c r="A12" s="184"/>
      <c r="B12" s="184"/>
      <c r="C12" s="184"/>
      <c r="D12" s="184"/>
      <c r="E12" s="184"/>
      <c r="F12" s="184"/>
      <c r="G12" s="184"/>
      <c r="H12" s="184"/>
      <c r="I12" s="184"/>
      <c r="J12" s="307" t="s">
        <v>320</v>
      </c>
      <c r="K12" s="307"/>
      <c r="L12" s="308"/>
      <c r="M12" s="308"/>
      <c r="N12" s="308"/>
      <c r="O12" s="308"/>
      <c r="P12" s="308"/>
      <c r="Q12" s="308"/>
      <c r="R12" s="308"/>
      <c r="S12" s="308"/>
      <c r="T12" s="308"/>
      <c r="U12" s="308"/>
      <c r="V12" s="184"/>
    </row>
    <row r="13" spans="1:24" ht="18.75" customHeight="1">
      <c r="A13" s="184"/>
      <c r="B13" s="184"/>
      <c r="C13" s="184"/>
      <c r="D13" s="184"/>
      <c r="E13" s="184"/>
      <c r="F13" s="184"/>
      <c r="G13" s="184"/>
      <c r="H13" s="184"/>
      <c r="I13" s="184"/>
      <c r="J13" s="309" t="s">
        <v>319</v>
      </c>
      <c r="K13" s="309"/>
      <c r="L13" s="310"/>
      <c r="M13" s="310"/>
      <c r="N13" s="310"/>
      <c r="O13" s="310"/>
      <c r="P13" s="310"/>
      <c r="Q13" s="310"/>
      <c r="R13" s="310"/>
      <c r="S13" s="310"/>
      <c r="T13" s="310"/>
      <c r="U13" s="310"/>
      <c r="V13" s="184"/>
    </row>
    <row r="14" spans="1:24" ht="18.75" customHeight="1">
      <c r="A14" s="184"/>
      <c r="B14" s="184"/>
      <c r="C14" s="184"/>
      <c r="D14" s="184"/>
      <c r="E14" s="184"/>
      <c r="F14" s="184"/>
      <c r="G14" s="184"/>
      <c r="H14" s="184"/>
      <c r="I14" s="184"/>
      <c r="J14" s="307" t="s">
        <v>318</v>
      </c>
      <c r="K14" s="307"/>
      <c r="L14" s="310"/>
      <c r="M14" s="310"/>
      <c r="N14" s="310"/>
      <c r="O14" s="310"/>
      <c r="P14" s="310"/>
      <c r="Q14" s="310"/>
      <c r="R14" s="310"/>
      <c r="S14" s="311" t="s">
        <v>245</v>
      </c>
      <c r="T14" s="312"/>
      <c r="U14" s="195"/>
      <c r="V14" s="184"/>
    </row>
    <row r="15" spans="1:24" ht="18.75" customHeight="1">
      <c r="A15" s="184"/>
      <c r="B15" s="184"/>
      <c r="C15" s="184"/>
      <c r="D15" s="184"/>
      <c r="E15" s="184"/>
      <c r="F15" s="184"/>
      <c r="G15" s="184"/>
      <c r="H15" s="184"/>
      <c r="I15" s="184"/>
      <c r="J15" s="313" t="s">
        <v>313</v>
      </c>
      <c r="K15" s="313"/>
      <c r="L15" s="314"/>
      <c r="M15" s="314"/>
      <c r="N15" s="314"/>
      <c r="O15" s="314"/>
      <c r="P15" s="314"/>
      <c r="Q15" s="314"/>
      <c r="R15" s="314"/>
      <c r="S15" s="315" t="s">
        <v>312</v>
      </c>
      <c r="T15" s="315"/>
      <c r="U15" s="315"/>
      <c r="V15" s="315"/>
    </row>
    <row r="16" spans="1:24" ht="18.75" customHeight="1">
      <c r="A16" s="184"/>
      <c r="B16" s="184"/>
      <c r="C16" s="184"/>
      <c r="D16" s="184"/>
      <c r="E16" s="184"/>
      <c r="F16" s="184"/>
      <c r="G16" s="184"/>
      <c r="H16" s="184"/>
      <c r="I16" s="184"/>
      <c r="J16" s="307" t="s">
        <v>314</v>
      </c>
      <c r="K16" s="307"/>
      <c r="L16" s="316"/>
      <c r="M16" s="316"/>
      <c r="N16" s="316"/>
      <c r="O16" s="316"/>
      <c r="P16" s="196"/>
      <c r="Q16" s="196"/>
      <c r="R16" s="196"/>
      <c r="S16" s="194"/>
      <c r="T16" s="278"/>
      <c r="U16" s="195"/>
      <c r="V16" s="184"/>
    </row>
    <row r="17" spans="1:33" ht="20.100000000000001" customHeight="1">
      <c r="A17" s="184"/>
      <c r="B17" s="185"/>
      <c r="C17" s="185"/>
      <c r="D17" s="185"/>
      <c r="E17" s="185"/>
      <c r="F17" s="185"/>
      <c r="G17" s="185"/>
      <c r="H17" s="185"/>
      <c r="I17" s="185"/>
      <c r="J17" s="185"/>
      <c r="K17" s="185"/>
      <c r="L17" s="185"/>
      <c r="M17" s="197"/>
      <c r="N17" s="197"/>
      <c r="O17" s="197"/>
      <c r="P17" s="197"/>
      <c r="Q17" s="197"/>
      <c r="R17" s="198"/>
      <c r="S17" s="198"/>
      <c r="T17" s="198"/>
      <c r="U17" s="198"/>
      <c r="V17" s="198"/>
    </row>
    <row r="18" spans="1:33" ht="29.25" customHeight="1">
      <c r="A18" s="184"/>
      <c r="B18" s="317" t="s">
        <v>308</v>
      </c>
      <c r="C18" s="318"/>
      <c r="D18" s="318"/>
      <c r="E18" s="318"/>
      <c r="F18" s="318"/>
      <c r="G18" s="318"/>
      <c r="H18" s="318"/>
      <c r="I18" s="318"/>
      <c r="J18" s="318"/>
      <c r="K18" s="318"/>
      <c r="L18" s="318"/>
      <c r="M18" s="318"/>
      <c r="N18" s="318"/>
      <c r="O18" s="318"/>
      <c r="P18" s="318"/>
      <c r="Q18" s="318"/>
      <c r="R18" s="318"/>
      <c r="S18" s="318"/>
      <c r="T18" s="318"/>
      <c r="U18" s="318"/>
      <c r="V18" s="184"/>
    </row>
    <row r="19" spans="1:33">
      <c r="A19" s="184"/>
      <c r="B19" s="199"/>
      <c r="C19" s="199"/>
      <c r="D19" s="199"/>
      <c r="E19" s="199"/>
      <c r="F19" s="199"/>
      <c r="G19" s="199"/>
      <c r="H19" s="199"/>
      <c r="I19" s="199"/>
      <c r="J19" s="199"/>
      <c r="K19" s="199"/>
      <c r="L19" s="199"/>
      <c r="M19" s="199"/>
      <c r="N19" s="199"/>
      <c r="O19" s="199"/>
      <c r="P19" s="199"/>
      <c r="Q19" s="199"/>
      <c r="R19" s="199"/>
      <c r="S19" s="199"/>
      <c r="T19" s="199"/>
      <c r="U19" s="199"/>
      <c r="V19" s="184"/>
    </row>
    <row r="20" spans="1:33" ht="13.5" customHeight="1">
      <c r="A20" s="184"/>
      <c r="B20" s="184"/>
      <c r="C20" s="319" t="s">
        <v>113</v>
      </c>
      <c r="D20" s="319"/>
      <c r="E20" s="320" t="s">
        <v>445</v>
      </c>
      <c r="F20" s="320"/>
      <c r="G20" s="320"/>
      <c r="H20" s="320"/>
      <c r="I20" s="320"/>
      <c r="J20" s="320"/>
      <c r="K20" s="320"/>
      <c r="L20" s="320"/>
      <c r="M20" s="320"/>
      <c r="N20" s="320"/>
      <c r="O20" s="320"/>
      <c r="P20" s="320"/>
      <c r="Q20" s="320"/>
      <c r="R20" s="320"/>
      <c r="S20" s="320"/>
      <c r="T20" s="320"/>
      <c r="U20" s="192"/>
      <c r="V20" s="184"/>
    </row>
    <row r="21" spans="1:33" ht="3" customHeight="1">
      <c r="A21" s="184"/>
      <c r="B21" s="184"/>
      <c r="C21" s="200"/>
      <c r="D21" s="200"/>
      <c r="E21" s="201"/>
      <c r="F21" s="201"/>
      <c r="G21" s="201"/>
      <c r="H21" s="201"/>
      <c r="I21" s="201"/>
      <c r="J21" s="201"/>
      <c r="K21" s="201"/>
      <c r="L21" s="201"/>
      <c r="M21" s="201"/>
      <c r="N21" s="201"/>
      <c r="O21" s="201"/>
      <c r="P21" s="201"/>
      <c r="Q21" s="201"/>
      <c r="R21" s="201"/>
      <c r="S21" s="201"/>
      <c r="T21" s="201"/>
      <c r="U21" s="192"/>
      <c r="V21" s="184"/>
    </row>
    <row r="22" spans="1:33" ht="13.5" customHeight="1">
      <c r="A22" s="184"/>
      <c r="B22" s="184"/>
      <c r="C22" s="319" t="s">
        <v>114</v>
      </c>
      <c r="D22" s="319"/>
      <c r="E22" s="320" t="s">
        <v>446</v>
      </c>
      <c r="F22" s="320"/>
      <c r="G22" s="320"/>
      <c r="H22" s="320"/>
      <c r="I22" s="320"/>
      <c r="J22" s="320"/>
      <c r="K22" s="320"/>
      <c r="L22" s="320"/>
      <c r="M22" s="320"/>
      <c r="N22" s="320"/>
      <c r="O22" s="320"/>
      <c r="P22" s="320"/>
      <c r="Q22" s="320"/>
      <c r="R22" s="320"/>
      <c r="S22" s="320"/>
      <c r="T22" s="320"/>
      <c r="U22" s="192"/>
      <c r="V22" s="184"/>
    </row>
    <row r="23" spans="1:33" ht="6.75" customHeight="1">
      <c r="A23" s="184"/>
      <c r="B23" s="185"/>
      <c r="C23" s="185"/>
      <c r="D23" s="185"/>
      <c r="E23" s="185"/>
      <c r="F23" s="185"/>
      <c r="G23" s="185"/>
      <c r="H23" s="185"/>
      <c r="I23" s="185"/>
      <c r="J23" s="185"/>
      <c r="K23" s="185"/>
      <c r="L23" s="185"/>
      <c r="M23" s="185"/>
      <c r="N23" s="185"/>
      <c r="O23" s="185"/>
      <c r="P23" s="321"/>
      <c r="Q23" s="321"/>
      <c r="R23" s="321"/>
      <c r="S23" s="321"/>
      <c r="T23" s="190"/>
      <c r="U23" s="192"/>
      <c r="V23" s="184"/>
    </row>
    <row r="24" spans="1:33" ht="23.25" thickBot="1">
      <c r="A24" s="184"/>
      <c r="B24" s="322" t="s">
        <v>3</v>
      </c>
      <c r="C24" s="323"/>
      <c r="D24" s="323"/>
      <c r="E24" s="323"/>
      <c r="F24" s="323"/>
      <c r="G24" s="323"/>
      <c r="H24" s="323"/>
      <c r="I24" s="323"/>
      <c r="J24" s="323"/>
      <c r="K24" s="323"/>
      <c r="L24" s="323"/>
      <c r="M24" s="323"/>
      <c r="N24" s="323"/>
      <c r="O24" s="324"/>
      <c r="P24" s="202" t="s">
        <v>1</v>
      </c>
      <c r="Q24" s="202" t="s">
        <v>2</v>
      </c>
      <c r="R24" s="203" t="s">
        <v>4</v>
      </c>
      <c r="S24" s="325" t="s">
        <v>86</v>
      </c>
      <c r="T24" s="325"/>
      <c r="U24" s="192"/>
      <c r="V24" s="184"/>
      <c r="Y24" s="252"/>
    </row>
    <row r="25" spans="1:33" ht="13.5" customHeight="1" thickTop="1">
      <c r="A25" s="184"/>
      <c r="B25" s="326" t="s">
        <v>5</v>
      </c>
      <c r="C25" s="327" t="s">
        <v>338</v>
      </c>
      <c r="D25" s="329" t="s">
        <v>102</v>
      </c>
      <c r="E25" s="329"/>
      <c r="F25" s="329"/>
      <c r="G25" s="329"/>
      <c r="H25" s="330"/>
      <c r="I25" s="207" t="s">
        <v>339</v>
      </c>
      <c r="J25" s="333" t="s">
        <v>448</v>
      </c>
      <c r="K25" s="333"/>
      <c r="L25" s="333"/>
      <c r="M25" s="333"/>
      <c r="N25" s="333"/>
      <c r="O25" s="334"/>
      <c r="P25" s="210" t="s">
        <v>447</v>
      </c>
      <c r="Q25" s="210">
        <f>IF(P25="○",2,"－")</f>
        <v>2</v>
      </c>
      <c r="R25" s="177" t="s">
        <v>452</v>
      </c>
      <c r="S25" s="335" t="str">
        <f>IF(P25="○","様式ア(ｱ)","－")</f>
        <v>様式ア(ｱ)</v>
      </c>
      <c r="T25" s="335"/>
      <c r="U25" s="253" t="str">
        <f>IF(AND(P25="○",R25=""),"←入力",IF(OR(AND(P25="○",R25&gt;=0),AND(P25="",R25="－")),"","←入力不要"))</f>
        <v>←入力</v>
      </c>
      <c r="V25" s="184"/>
      <c r="Y25" s="249" t="str">
        <f t="shared" ref="Y25:Y48" si="0">IF(P25="○",R25,"")</f>
        <v/>
      </c>
      <c r="Z25" s="254">
        <f>IF(P25="○",2,"未選択項目")</f>
        <v>2</v>
      </c>
      <c r="AA25" s="255">
        <f>IF(P25="○",1.5,"入力しない")</f>
        <v>1.5</v>
      </c>
      <c r="AB25" s="255">
        <f>IF(P25="○",1,"－")</f>
        <v>1</v>
      </c>
      <c r="AC25" s="255">
        <f>IF(P25="○",0,"－")</f>
        <v>0</v>
      </c>
      <c r="AD25" s="256" t="str">
        <f>IF(P25="○","","－")</f>
        <v/>
      </c>
      <c r="AE25" s="257"/>
    </row>
    <row r="26" spans="1:33">
      <c r="A26" s="184"/>
      <c r="B26" s="326"/>
      <c r="C26" s="328"/>
      <c r="D26" s="331"/>
      <c r="E26" s="331"/>
      <c r="F26" s="331"/>
      <c r="G26" s="331"/>
      <c r="H26" s="332"/>
      <c r="I26" s="211" t="s">
        <v>340</v>
      </c>
      <c r="J26" s="331" t="s">
        <v>91</v>
      </c>
      <c r="K26" s="331"/>
      <c r="L26" s="331"/>
      <c r="M26" s="331"/>
      <c r="N26" s="331"/>
      <c r="O26" s="332"/>
      <c r="P26" s="210"/>
      <c r="Q26" s="202" t="str">
        <f>IF(P26="○",1,"－")</f>
        <v>－</v>
      </c>
      <c r="R26" s="177" t="str">
        <f t="shared" ref="R26:R31" si="1">IF(P26="","－","")</f>
        <v>－</v>
      </c>
      <c r="S26" s="325" t="str">
        <f>IF(P26="○","様式ア(ｲ)","－")</f>
        <v>－</v>
      </c>
      <c r="T26" s="325"/>
      <c r="U26" s="253" t="str">
        <f t="shared" ref="U26:U31" si="2">IF(AND(P26="○",R26=""),"←入力",IF(OR(AND(P26="○",R26&gt;=0),AND(P26="",R26="－")),"","←入力不要"))</f>
        <v/>
      </c>
      <c r="V26" s="184"/>
      <c r="Y26" s="258" t="str">
        <f t="shared" si="0"/>
        <v/>
      </c>
      <c r="Z26" s="259" t="str">
        <f>IF(P26="○",1,"未選択項目")</f>
        <v>未選択項目</v>
      </c>
      <c r="AA26" s="248" t="str">
        <f>IF(P26="○",0,"入力しない")</f>
        <v>入力しない</v>
      </c>
      <c r="AB26" s="248" t="str">
        <f>IF(P26="○","","－")</f>
        <v>－</v>
      </c>
      <c r="AC26" s="248"/>
      <c r="AD26" s="260"/>
      <c r="AE26" s="257"/>
      <c r="AG26" s="134" t="str">
        <f t="shared" ref="AG26:AG34" si="3">IF(P26="○",R26,"")</f>
        <v/>
      </c>
    </row>
    <row r="27" spans="1:33">
      <c r="A27" s="184"/>
      <c r="B27" s="326"/>
      <c r="C27" s="336" t="s">
        <v>341</v>
      </c>
      <c r="D27" s="337" t="s">
        <v>162</v>
      </c>
      <c r="E27" s="337"/>
      <c r="F27" s="337"/>
      <c r="G27" s="337"/>
      <c r="H27" s="338"/>
      <c r="I27" s="336" t="s">
        <v>339</v>
      </c>
      <c r="J27" s="337" t="s">
        <v>92</v>
      </c>
      <c r="K27" s="337"/>
      <c r="L27" s="337"/>
      <c r="M27" s="340"/>
      <c r="N27" s="342" t="s">
        <v>449</v>
      </c>
      <c r="O27" s="343"/>
      <c r="P27" s="210" t="s">
        <v>447</v>
      </c>
      <c r="Q27" s="202">
        <f>IF(P27="○",1,"－")</f>
        <v>1</v>
      </c>
      <c r="R27" s="178" t="str">
        <f t="shared" si="1"/>
        <v/>
      </c>
      <c r="S27" s="325" t="str">
        <f>IF(P27="○","様式イ(ｱ)","－")</f>
        <v>様式イ(ｱ)</v>
      </c>
      <c r="T27" s="325"/>
      <c r="U27" s="253" t="str">
        <f>IF(AND(P27="○",R27=""),"←入力",IF(OR(AND(P27="○",R27&gt;=0),AND(P27="",R27="－")),"","←入力不要"))</f>
        <v>←入力</v>
      </c>
      <c r="V27" s="184"/>
      <c r="Y27" s="258" t="str">
        <f t="shared" si="0"/>
        <v/>
      </c>
      <c r="Z27" s="259">
        <f>IF(P27="○",1,"未選択項目")</f>
        <v>1</v>
      </c>
      <c r="AA27" s="248">
        <f>IF(P27="○",0.5,"入力しない")</f>
        <v>0.5</v>
      </c>
      <c r="AB27" s="248">
        <f>IF(P27="○",0,"－")</f>
        <v>0</v>
      </c>
      <c r="AC27" s="248" t="str">
        <f>IF(P27="○","","－")</f>
        <v/>
      </c>
      <c r="AD27" s="260"/>
      <c r="AE27" s="257"/>
      <c r="AG27" s="134" t="str">
        <f t="shared" si="3"/>
        <v/>
      </c>
    </row>
    <row r="28" spans="1:33">
      <c r="A28" s="184"/>
      <c r="B28" s="326"/>
      <c r="C28" s="327"/>
      <c r="D28" s="329"/>
      <c r="E28" s="329"/>
      <c r="F28" s="329"/>
      <c r="G28" s="329"/>
      <c r="H28" s="330"/>
      <c r="I28" s="339"/>
      <c r="J28" s="333"/>
      <c r="K28" s="333"/>
      <c r="L28" s="333"/>
      <c r="M28" s="341"/>
      <c r="N28" s="333" t="s">
        <v>450</v>
      </c>
      <c r="O28" s="334"/>
      <c r="P28" s="210" t="s">
        <v>447</v>
      </c>
      <c r="Q28" s="202">
        <f>IF(P28="○",2,"－")</f>
        <v>2</v>
      </c>
      <c r="R28" s="177" t="s">
        <v>452</v>
      </c>
      <c r="S28" s="325" t="str">
        <f>IF(P28="○","様式イ(ｱ)","－")</f>
        <v>様式イ(ｱ)</v>
      </c>
      <c r="T28" s="325"/>
      <c r="U28" s="253" t="str">
        <f t="shared" si="2"/>
        <v>←入力</v>
      </c>
      <c r="V28" s="184"/>
      <c r="Y28" s="258" t="str">
        <f t="shared" si="0"/>
        <v/>
      </c>
      <c r="Z28" s="259">
        <f>IF(P28="○",1,"未選択項目")</f>
        <v>1</v>
      </c>
      <c r="AA28" s="248">
        <f>IF(P28="○",0.5,"入力しない")</f>
        <v>0.5</v>
      </c>
      <c r="AB28" s="248">
        <f>IF(P28="○",0,"－")</f>
        <v>0</v>
      </c>
      <c r="AC28" s="248" t="str">
        <f>IF(P28="○","","－")</f>
        <v/>
      </c>
      <c r="AD28" s="260"/>
      <c r="AE28" s="257"/>
      <c r="AG28" s="134" t="str">
        <f t="shared" si="3"/>
        <v/>
      </c>
    </row>
    <row r="29" spans="1:33">
      <c r="A29" s="184"/>
      <c r="B29" s="326"/>
      <c r="C29" s="328"/>
      <c r="D29" s="331"/>
      <c r="E29" s="331"/>
      <c r="F29" s="331"/>
      <c r="G29" s="331"/>
      <c r="H29" s="332"/>
      <c r="I29" s="211" t="s">
        <v>340</v>
      </c>
      <c r="J29" s="331" t="s">
        <v>93</v>
      </c>
      <c r="K29" s="331"/>
      <c r="L29" s="331"/>
      <c r="M29" s="331"/>
      <c r="N29" s="331"/>
      <c r="O29" s="332"/>
      <c r="P29" s="210" t="s">
        <v>447</v>
      </c>
      <c r="Q29" s="202">
        <f>IF(P29="○",1,"－")</f>
        <v>1</v>
      </c>
      <c r="R29" s="178" t="str">
        <f t="shared" si="1"/>
        <v/>
      </c>
      <c r="S29" s="325" t="str">
        <f>IF(P29="○","様式イ(ｲ)","－")</f>
        <v>様式イ(ｲ)</v>
      </c>
      <c r="T29" s="325"/>
      <c r="U29" s="253" t="str">
        <f t="shared" si="2"/>
        <v>←入力</v>
      </c>
      <c r="V29" s="184"/>
      <c r="Y29" s="258" t="str">
        <f t="shared" si="0"/>
        <v/>
      </c>
      <c r="Z29" s="259">
        <f>IF(P29="○",1,"未選択項目")</f>
        <v>1</v>
      </c>
      <c r="AA29" s="248">
        <f>IF(P29="○",0,"入力しない")</f>
        <v>0</v>
      </c>
      <c r="AB29" s="248" t="str">
        <f>IF(P29="○","","－")</f>
        <v/>
      </c>
      <c r="AC29" s="248"/>
      <c r="AD29" s="260"/>
      <c r="AE29" s="257"/>
      <c r="AG29" s="134" t="str">
        <f t="shared" si="3"/>
        <v/>
      </c>
    </row>
    <row r="30" spans="1:33">
      <c r="A30" s="184"/>
      <c r="B30" s="326"/>
      <c r="C30" s="336" t="s">
        <v>342</v>
      </c>
      <c r="D30" s="337" t="s">
        <v>103</v>
      </c>
      <c r="E30" s="337"/>
      <c r="F30" s="337"/>
      <c r="G30" s="337"/>
      <c r="H30" s="338"/>
      <c r="I30" s="213" t="s">
        <v>339</v>
      </c>
      <c r="J30" s="344" t="s">
        <v>90</v>
      </c>
      <c r="K30" s="344"/>
      <c r="L30" s="344"/>
      <c r="M30" s="344"/>
      <c r="N30" s="344"/>
      <c r="O30" s="343"/>
      <c r="P30" s="210"/>
      <c r="Q30" s="202" t="str">
        <f>IF(P30="○",2,"－")</f>
        <v>－</v>
      </c>
      <c r="R30" s="178" t="str">
        <f t="shared" si="1"/>
        <v>－</v>
      </c>
      <c r="S30" s="325" t="str">
        <f>IF(P30="○","様式ウ(ｱ)","－")</f>
        <v>－</v>
      </c>
      <c r="T30" s="325"/>
      <c r="U30" s="253" t="str">
        <f t="shared" si="2"/>
        <v/>
      </c>
      <c r="V30" s="184"/>
      <c r="Y30" s="258" t="str">
        <f t="shared" si="0"/>
        <v/>
      </c>
      <c r="Z30" s="259" t="str">
        <f>IF(P30="○",2,"未選択項目")</f>
        <v>未選択項目</v>
      </c>
      <c r="AA30" s="248" t="str">
        <f>IF(P30="○",1.5,"入力しない")</f>
        <v>入力しない</v>
      </c>
      <c r="AB30" s="248" t="str">
        <f>IF(P30="○",1,"－")</f>
        <v>－</v>
      </c>
      <c r="AC30" s="248" t="str">
        <f>IF(P30="○",0,"－")</f>
        <v>－</v>
      </c>
      <c r="AD30" s="260"/>
      <c r="AE30" s="257"/>
      <c r="AG30" s="134" t="str">
        <f t="shared" si="3"/>
        <v/>
      </c>
    </row>
    <row r="31" spans="1:33">
      <c r="A31" s="184"/>
      <c r="B31" s="326"/>
      <c r="C31" s="327"/>
      <c r="D31" s="329"/>
      <c r="E31" s="329"/>
      <c r="F31" s="329"/>
      <c r="G31" s="329"/>
      <c r="H31" s="330"/>
      <c r="I31" s="214" t="s">
        <v>340</v>
      </c>
      <c r="J31" s="345" t="s">
        <v>451</v>
      </c>
      <c r="K31" s="345"/>
      <c r="L31" s="345"/>
      <c r="M31" s="345"/>
      <c r="N31" s="345"/>
      <c r="O31" s="346"/>
      <c r="P31" s="210" t="s">
        <v>447</v>
      </c>
      <c r="Q31" s="202">
        <f>IF(P31="○",1,"－")</f>
        <v>1</v>
      </c>
      <c r="R31" s="178" t="str">
        <f>IF(P31="","－","")</f>
        <v/>
      </c>
      <c r="S31" s="325" t="str">
        <f>IF(P31="○","様式ウ(ｲ)","－")</f>
        <v>様式ウ(ｲ)</v>
      </c>
      <c r="T31" s="325"/>
      <c r="U31" s="253" t="str">
        <f t="shared" si="2"/>
        <v>←入力</v>
      </c>
      <c r="V31" s="184"/>
      <c r="Y31" s="258" t="str">
        <f t="shared" si="0"/>
        <v/>
      </c>
      <c r="Z31" s="259">
        <f>IF(P31="○",1,"未選択項目")</f>
        <v>1</v>
      </c>
      <c r="AA31" s="248">
        <f>IF(P31="○",0,"入力しない")</f>
        <v>0</v>
      </c>
      <c r="AB31" s="248" t="str">
        <f>IF(P31="○","","－")</f>
        <v/>
      </c>
      <c r="AC31" s="248"/>
      <c r="AD31" s="260"/>
      <c r="AE31" s="257"/>
      <c r="AG31" s="134" t="str">
        <f t="shared" si="3"/>
        <v/>
      </c>
    </row>
    <row r="32" spans="1:33" ht="13.5" customHeight="1">
      <c r="A32" s="184"/>
      <c r="B32" s="326"/>
      <c r="C32" s="336" t="s">
        <v>343</v>
      </c>
      <c r="D32" s="347" t="s">
        <v>108</v>
      </c>
      <c r="E32" s="348"/>
      <c r="F32" s="348"/>
      <c r="G32" s="348"/>
      <c r="H32" s="349"/>
      <c r="I32" s="213" t="s">
        <v>339</v>
      </c>
      <c r="J32" s="344" t="s">
        <v>94</v>
      </c>
      <c r="K32" s="344"/>
      <c r="L32" s="344"/>
      <c r="M32" s="344"/>
      <c r="N32" s="344"/>
      <c r="O32" s="343"/>
      <c r="P32" s="210"/>
      <c r="Q32" s="202" t="str">
        <f>IF(P32="○",5,"－")</f>
        <v>－</v>
      </c>
      <c r="R32" s="261" t="s">
        <v>413</v>
      </c>
      <c r="S32" s="354" t="str">
        <f>IF(P32="○","技術提案Aﾀｲﾌﾟ","－")</f>
        <v>－</v>
      </c>
      <c r="T32" s="354"/>
      <c r="U32" s="253"/>
      <c r="V32" s="184"/>
      <c r="Y32" s="258" t="str">
        <f>IF(P32="○",R32,"")</f>
        <v/>
      </c>
      <c r="Z32" s="259"/>
      <c r="AA32" s="248"/>
      <c r="AB32" s="248"/>
      <c r="AC32" s="248"/>
      <c r="AD32" s="260"/>
      <c r="AE32" s="257"/>
      <c r="AG32" s="134" t="str">
        <f t="shared" si="3"/>
        <v/>
      </c>
    </row>
    <row r="33" spans="1:33">
      <c r="A33" s="184"/>
      <c r="B33" s="326"/>
      <c r="C33" s="327"/>
      <c r="D33" s="350"/>
      <c r="E33" s="350"/>
      <c r="F33" s="350"/>
      <c r="G33" s="350"/>
      <c r="H33" s="351"/>
      <c r="I33" s="214" t="s">
        <v>340</v>
      </c>
      <c r="J33" s="345" t="s">
        <v>95</v>
      </c>
      <c r="K33" s="345"/>
      <c r="L33" s="345"/>
      <c r="M33" s="345"/>
      <c r="N33" s="345"/>
      <c r="O33" s="346"/>
      <c r="P33" s="210"/>
      <c r="Q33" s="202" t="str">
        <f>IF(P33="○",5,"－")</f>
        <v>－</v>
      </c>
      <c r="R33" s="261" t="s">
        <v>414</v>
      </c>
      <c r="S33" s="354" t="str">
        <f>IF(P33="○","技術提案Aﾀｲﾌﾟ","－")</f>
        <v>－</v>
      </c>
      <c r="T33" s="354"/>
      <c r="U33" s="253"/>
      <c r="V33" s="184"/>
      <c r="Y33" s="258" t="str">
        <f t="shared" si="0"/>
        <v/>
      </c>
      <c r="Z33" s="259"/>
      <c r="AA33" s="248"/>
      <c r="AB33" s="248"/>
      <c r="AC33" s="248"/>
      <c r="AD33" s="260"/>
      <c r="AE33" s="257"/>
      <c r="AG33" s="134" t="str">
        <f t="shared" si="3"/>
        <v/>
      </c>
    </row>
    <row r="34" spans="1:33">
      <c r="A34" s="184"/>
      <c r="B34" s="326"/>
      <c r="C34" s="327"/>
      <c r="D34" s="350"/>
      <c r="E34" s="350"/>
      <c r="F34" s="350"/>
      <c r="G34" s="350"/>
      <c r="H34" s="351"/>
      <c r="I34" s="214" t="s">
        <v>344</v>
      </c>
      <c r="J34" s="345" t="s">
        <v>96</v>
      </c>
      <c r="K34" s="345"/>
      <c r="L34" s="345"/>
      <c r="M34" s="345"/>
      <c r="N34" s="345"/>
      <c r="O34" s="346"/>
      <c r="P34" s="210"/>
      <c r="Q34" s="202" t="str">
        <f>IF(P34="○",5,"－")</f>
        <v>－</v>
      </c>
      <c r="R34" s="261" t="s">
        <v>414</v>
      </c>
      <c r="S34" s="354" t="str">
        <f>IF(P34="○","技術提案Aﾀｲﾌﾟ","－")</f>
        <v>－</v>
      </c>
      <c r="T34" s="354"/>
      <c r="U34" s="253"/>
      <c r="V34" s="184"/>
      <c r="Y34" s="258" t="str">
        <f t="shared" si="0"/>
        <v/>
      </c>
      <c r="Z34" s="259"/>
      <c r="AA34" s="248"/>
      <c r="AB34" s="248"/>
      <c r="AC34" s="248"/>
      <c r="AD34" s="260"/>
      <c r="AE34" s="257"/>
      <c r="AG34" s="134" t="str">
        <f t="shared" si="3"/>
        <v/>
      </c>
    </row>
    <row r="35" spans="1:33">
      <c r="A35" s="184"/>
      <c r="B35" s="326"/>
      <c r="C35" s="328"/>
      <c r="D35" s="352"/>
      <c r="E35" s="352"/>
      <c r="F35" s="352"/>
      <c r="G35" s="352"/>
      <c r="H35" s="353"/>
      <c r="I35" s="217" t="s">
        <v>345</v>
      </c>
      <c r="J35" s="355" t="s">
        <v>115</v>
      </c>
      <c r="K35" s="355"/>
      <c r="L35" s="355"/>
      <c r="M35" s="355"/>
      <c r="N35" s="355"/>
      <c r="O35" s="356"/>
      <c r="P35" s="210"/>
      <c r="Q35" s="202" t="str">
        <f>IF(P35="○",5,"－")</f>
        <v>－</v>
      </c>
      <c r="R35" s="261" t="s">
        <v>414</v>
      </c>
      <c r="S35" s="354" t="str">
        <f>IF(P35="○","技術提案Aﾀｲﾌﾟ","－")</f>
        <v>－</v>
      </c>
      <c r="T35" s="354"/>
      <c r="U35" s="253"/>
      <c r="V35" s="184"/>
      <c r="Y35" s="258" t="str">
        <f t="shared" si="0"/>
        <v/>
      </c>
      <c r="Z35" s="259"/>
      <c r="AA35" s="248"/>
      <c r="AB35" s="248"/>
      <c r="AC35" s="248"/>
      <c r="AD35" s="260"/>
      <c r="AE35" s="257"/>
    </row>
    <row r="36" spans="1:33" ht="13.5" customHeight="1">
      <c r="A36" s="184"/>
      <c r="B36" s="326"/>
      <c r="C36" s="336" t="s">
        <v>346</v>
      </c>
      <c r="D36" s="357" t="s">
        <v>307</v>
      </c>
      <c r="E36" s="337"/>
      <c r="F36" s="337"/>
      <c r="G36" s="337"/>
      <c r="H36" s="338"/>
      <c r="I36" s="213" t="s">
        <v>339</v>
      </c>
      <c r="J36" s="344" t="s">
        <v>97</v>
      </c>
      <c r="K36" s="344"/>
      <c r="L36" s="344"/>
      <c r="M36" s="344"/>
      <c r="N36" s="344"/>
      <c r="O36" s="343"/>
      <c r="P36" s="210"/>
      <c r="Q36" s="202" t="str">
        <f>IF(P36="○",6,"－")</f>
        <v>－</v>
      </c>
      <c r="R36" s="261" t="s">
        <v>414</v>
      </c>
      <c r="S36" s="354" t="str">
        <f>IF(P36="○","技術提案Bﾀｲﾌﾟ","－")</f>
        <v>－</v>
      </c>
      <c r="T36" s="354"/>
      <c r="U36" s="253"/>
      <c r="V36" s="184"/>
      <c r="Y36" s="258" t="str">
        <f t="shared" si="0"/>
        <v/>
      </c>
      <c r="Z36" s="259"/>
      <c r="AA36" s="248"/>
      <c r="AB36" s="248"/>
      <c r="AC36" s="248"/>
      <c r="AD36" s="260"/>
      <c r="AE36" s="257"/>
    </row>
    <row r="37" spans="1:33">
      <c r="A37" s="184"/>
      <c r="B37" s="326"/>
      <c r="C37" s="328"/>
      <c r="D37" s="331"/>
      <c r="E37" s="331"/>
      <c r="F37" s="331"/>
      <c r="G37" s="331"/>
      <c r="H37" s="332"/>
      <c r="I37" s="220" t="s">
        <v>340</v>
      </c>
      <c r="J37" s="358" t="s">
        <v>116</v>
      </c>
      <c r="K37" s="358"/>
      <c r="L37" s="358"/>
      <c r="M37" s="358"/>
      <c r="N37" s="358"/>
      <c r="O37" s="359"/>
      <c r="P37" s="210"/>
      <c r="Q37" s="221" t="str">
        <f>IF(P37="○",4,"－")</f>
        <v>－</v>
      </c>
      <c r="R37" s="261" t="s">
        <v>414</v>
      </c>
      <c r="S37" s="354" t="str">
        <f>IF(P37="○","技術提案Bﾀｲﾌﾟ","－")</f>
        <v>－</v>
      </c>
      <c r="T37" s="354"/>
      <c r="U37" s="253"/>
      <c r="V37" s="184"/>
      <c r="Y37" s="258" t="str">
        <f t="shared" si="0"/>
        <v/>
      </c>
      <c r="Z37" s="259"/>
      <c r="AA37" s="248"/>
      <c r="AB37" s="248"/>
      <c r="AC37" s="248"/>
      <c r="AD37" s="260"/>
      <c r="AE37" s="257"/>
    </row>
    <row r="38" spans="1:33" ht="13.5" customHeight="1">
      <c r="A38" s="184"/>
      <c r="B38" s="360" t="s">
        <v>6</v>
      </c>
      <c r="C38" s="336" t="s">
        <v>347</v>
      </c>
      <c r="D38" s="337" t="s">
        <v>102</v>
      </c>
      <c r="E38" s="337"/>
      <c r="F38" s="337"/>
      <c r="G38" s="337"/>
      <c r="H38" s="338"/>
      <c r="I38" s="213" t="s">
        <v>339</v>
      </c>
      <c r="J38" s="344" t="s">
        <v>98</v>
      </c>
      <c r="K38" s="344"/>
      <c r="L38" s="344"/>
      <c r="M38" s="344"/>
      <c r="N38" s="344"/>
      <c r="O38" s="343"/>
      <c r="P38" s="210"/>
      <c r="Q38" s="202" t="str">
        <f>IF(P38="○",1,"－")</f>
        <v>－</v>
      </c>
      <c r="R38" s="178" t="str">
        <f>IF(P38="","－","")</f>
        <v>－</v>
      </c>
      <c r="S38" s="325" t="str">
        <f>IF(P38="○","様式カ(ｱ)","－")</f>
        <v>－</v>
      </c>
      <c r="T38" s="325"/>
      <c r="U38" s="253" t="str">
        <f>IF(AND(P38="○",R38=""),"←入力",IF(OR(AND(P38="○",R38&gt;=0),AND(P38="",R38="－")),"","←入力不要"))</f>
        <v/>
      </c>
      <c r="V38" s="184"/>
      <c r="Y38" s="258" t="str">
        <f t="shared" si="0"/>
        <v/>
      </c>
      <c r="Z38" s="259" t="str">
        <f>IF(P38="○",1,"未選択項目")</f>
        <v>未選択項目</v>
      </c>
      <c r="AA38" s="248" t="str">
        <f>IF(P38="○",0,"入力しない")</f>
        <v>入力しない</v>
      </c>
      <c r="AB38" s="248" t="str">
        <f>IF(P38="○","","－")</f>
        <v>－</v>
      </c>
      <c r="AC38" s="248"/>
      <c r="AD38" s="260"/>
      <c r="AE38" s="257"/>
    </row>
    <row r="39" spans="1:33">
      <c r="A39" s="184"/>
      <c r="B39" s="326"/>
      <c r="C39" s="327"/>
      <c r="D39" s="329"/>
      <c r="E39" s="329"/>
      <c r="F39" s="329"/>
      <c r="G39" s="329"/>
      <c r="H39" s="330"/>
      <c r="I39" s="214" t="s">
        <v>340</v>
      </c>
      <c r="J39" s="345" t="s">
        <v>111</v>
      </c>
      <c r="K39" s="345"/>
      <c r="L39" s="345"/>
      <c r="M39" s="345"/>
      <c r="N39" s="345"/>
      <c r="O39" s="346"/>
      <c r="P39" s="210"/>
      <c r="Q39" s="202" t="str">
        <f>IF(P39="○",1,"－")</f>
        <v>－</v>
      </c>
      <c r="R39" s="178" t="str">
        <f>IF(P39="","－","")</f>
        <v>－</v>
      </c>
      <c r="S39" s="325" t="str">
        <f>IF(P39="○","様式カ(ｲ)","－")</f>
        <v>－</v>
      </c>
      <c r="T39" s="325"/>
      <c r="U39" s="253" t="str">
        <f>IF(AND(P39="○",R39=""),"←入力",IF(OR(AND(P39="○",R39&gt;=0),AND(P39="",R39="－")),"","←入力不要"))</f>
        <v/>
      </c>
      <c r="V39" s="184"/>
      <c r="Y39" s="258" t="str">
        <f t="shared" si="0"/>
        <v/>
      </c>
      <c r="Z39" s="259" t="str">
        <f>IF(P39="○",1,"未選択項目")</f>
        <v>未選択項目</v>
      </c>
      <c r="AA39" s="248" t="str">
        <f>IF(P39="○",0,"入力しない")</f>
        <v>入力しない</v>
      </c>
      <c r="AB39" s="248" t="str">
        <f>IF(P39="○","","－")</f>
        <v>－</v>
      </c>
      <c r="AC39" s="248"/>
      <c r="AD39" s="260"/>
      <c r="AE39" s="257"/>
    </row>
    <row r="40" spans="1:33">
      <c r="A40" s="184"/>
      <c r="B40" s="326"/>
      <c r="C40" s="327"/>
      <c r="D40" s="329"/>
      <c r="E40" s="329"/>
      <c r="F40" s="329"/>
      <c r="G40" s="329"/>
      <c r="H40" s="330"/>
      <c r="I40" s="214" t="s">
        <v>344</v>
      </c>
      <c r="J40" s="345" t="s">
        <v>99</v>
      </c>
      <c r="K40" s="345"/>
      <c r="L40" s="345"/>
      <c r="M40" s="345"/>
      <c r="N40" s="345"/>
      <c r="O40" s="346"/>
      <c r="P40" s="210"/>
      <c r="Q40" s="202" t="str">
        <f>IF(P40="○",1.5,"－")</f>
        <v>－</v>
      </c>
      <c r="R40" s="178" t="str">
        <f>IF(P40="","－","")</f>
        <v>－</v>
      </c>
      <c r="S40" s="325" t="str">
        <f>IF(P40="○","様式カ(ｳ)","－")</f>
        <v>－</v>
      </c>
      <c r="T40" s="325"/>
      <c r="U40" s="253" t="str">
        <f>IF(AND(P40="○",R40=""),"←入力",IF(OR(AND(P40="○",R40&gt;=0),AND(P40="",R40="－")),"","←入力不要"))</f>
        <v/>
      </c>
      <c r="V40" s="184"/>
      <c r="Y40" s="258" t="str">
        <f t="shared" si="0"/>
        <v/>
      </c>
      <c r="Z40" s="259" t="str">
        <f>IF(P40="○",1.5,"未選択項目")</f>
        <v>未選択項目</v>
      </c>
      <c r="AA40" s="248" t="str">
        <f>IF(P40="○",1,"入力しない")</f>
        <v>入力しない</v>
      </c>
      <c r="AB40" s="248" t="str">
        <f>IF(P40="○",0,"－")</f>
        <v>－</v>
      </c>
      <c r="AC40" s="248" t="str">
        <f>IF(P40="○","","－")</f>
        <v>－</v>
      </c>
      <c r="AD40" s="260"/>
      <c r="AE40" s="257"/>
    </row>
    <row r="41" spans="1:33">
      <c r="A41" s="184"/>
      <c r="B41" s="326"/>
      <c r="C41" s="328"/>
      <c r="D41" s="331"/>
      <c r="E41" s="331"/>
      <c r="F41" s="331"/>
      <c r="G41" s="331"/>
      <c r="H41" s="332"/>
      <c r="I41" s="217" t="s">
        <v>345</v>
      </c>
      <c r="J41" s="355" t="s">
        <v>100</v>
      </c>
      <c r="K41" s="355"/>
      <c r="L41" s="355"/>
      <c r="M41" s="355"/>
      <c r="N41" s="355"/>
      <c r="O41" s="356"/>
      <c r="P41" s="210" t="s">
        <v>447</v>
      </c>
      <c r="Q41" s="202">
        <f>IF(P41="○",1.5,"－")</f>
        <v>1.5</v>
      </c>
      <c r="R41" s="178" t="s">
        <v>452</v>
      </c>
      <c r="S41" s="325" t="str">
        <f>IF(P41="○","様式カ(ｴ)","－")</f>
        <v>様式カ(ｴ)</v>
      </c>
      <c r="T41" s="325"/>
      <c r="U41" s="253" t="str">
        <f>IF(AND(P41="○",R41=""),"←入力",IF(OR(AND(P41="○",R41&gt;=0),AND(P41="",R41="－")),"","←入力不要"))</f>
        <v>←入力</v>
      </c>
      <c r="V41" s="184"/>
      <c r="Y41" s="258" t="str">
        <f t="shared" si="0"/>
        <v/>
      </c>
      <c r="Z41" s="259">
        <f>IF(P41="○",1.5,"未選択項目")</f>
        <v>1.5</v>
      </c>
      <c r="AA41" s="248">
        <f>IF(P41="○",1,"入力しない")</f>
        <v>1</v>
      </c>
      <c r="AB41" s="248">
        <f>IF(P41="○",0.5,"－")</f>
        <v>0.5</v>
      </c>
      <c r="AC41" s="248">
        <f>IF(P41="○",0,"－")</f>
        <v>0</v>
      </c>
      <c r="AD41" s="260" t="str">
        <f>IF(P41="○","","－")</f>
        <v/>
      </c>
      <c r="AE41" s="257"/>
    </row>
    <row r="42" spans="1:33">
      <c r="A42" s="184"/>
      <c r="B42" s="326"/>
      <c r="C42" s="336" t="s">
        <v>348</v>
      </c>
      <c r="D42" s="337" t="s">
        <v>103</v>
      </c>
      <c r="E42" s="337"/>
      <c r="F42" s="337"/>
      <c r="G42" s="337"/>
      <c r="H42" s="338"/>
      <c r="I42" s="213" t="s">
        <v>339</v>
      </c>
      <c r="J42" s="344" t="s">
        <v>306</v>
      </c>
      <c r="K42" s="344"/>
      <c r="L42" s="344"/>
      <c r="M42" s="344"/>
      <c r="N42" s="344"/>
      <c r="O42" s="343"/>
      <c r="P42" s="210"/>
      <c r="Q42" s="202" t="str">
        <f>IF(P42="○",3,"－")</f>
        <v>－</v>
      </c>
      <c r="R42" s="261" t="s">
        <v>413</v>
      </c>
      <c r="S42" s="325" t="str">
        <f>IF(P42="○","不要","－")</f>
        <v>－</v>
      </c>
      <c r="T42" s="325"/>
      <c r="U42" s="253"/>
      <c r="V42" s="184"/>
      <c r="Y42" s="258" t="str">
        <f t="shared" si="0"/>
        <v/>
      </c>
      <c r="Z42" s="259"/>
      <c r="AA42" s="248"/>
      <c r="AB42" s="248"/>
      <c r="AC42" s="248"/>
      <c r="AD42" s="260"/>
      <c r="AE42" s="257"/>
    </row>
    <row r="43" spans="1:33">
      <c r="A43" s="184"/>
      <c r="B43" s="326"/>
      <c r="C43" s="327"/>
      <c r="D43" s="329"/>
      <c r="E43" s="329"/>
      <c r="F43" s="329"/>
      <c r="G43" s="329"/>
      <c r="H43" s="330"/>
      <c r="I43" s="214" t="s">
        <v>340</v>
      </c>
      <c r="J43" s="345" t="s">
        <v>305</v>
      </c>
      <c r="K43" s="345"/>
      <c r="L43" s="345"/>
      <c r="M43" s="345"/>
      <c r="N43" s="345"/>
      <c r="O43" s="346"/>
      <c r="P43" s="210"/>
      <c r="Q43" s="202" t="str">
        <f>IF(P43="○",3,"－")</f>
        <v>－</v>
      </c>
      <c r="R43" s="261" t="s">
        <v>414</v>
      </c>
      <c r="S43" s="325" t="str">
        <f>IF(P43="○","不要","－")</f>
        <v>－</v>
      </c>
      <c r="T43" s="325"/>
      <c r="U43" s="253"/>
      <c r="V43" s="184"/>
      <c r="Y43" s="258" t="str">
        <f t="shared" si="0"/>
        <v/>
      </c>
      <c r="Z43" s="259"/>
      <c r="AA43" s="248"/>
      <c r="AB43" s="248"/>
      <c r="AC43" s="248"/>
      <c r="AD43" s="260"/>
      <c r="AE43" s="257"/>
    </row>
    <row r="44" spans="1:33">
      <c r="A44" s="184"/>
      <c r="B44" s="326"/>
      <c r="C44" s="327"/>
      <c r="D44" s="329"/>
      <c r="E44" s="329"/>
      <c r="F44" s="329"/>
      <c r="G44" s="329"/>
      <c r="H44" s="330"/>
      <c r="I44" s="214" t="s">
        <v>344</v>
      </c>
      <c r="J44" s="345" t="s">
        <v>304</v>
      </c>
      <c r="K44" s="345"/>
      <c r="L44" s="345"/>
      <c r="M44" s="345"/>
      <c r="N44" s="345"/>
      <c r="O44" s="346"/>
      <c r="P44" s="210"/>
      <c r="Q44" s="202" t="str">
        <f>IF(P44="○",3,"－")</f>
        <v>－</v>
      </c>
      <c r="R44" s="261" t="s">
        <v>413</v>
      </c>
      <c r="S44" s="325" t="str">
        <f>IF(P44="○","不要","－")</f>
        <v>－</v>
      </c>
      <c r="T44" s="325"/>
      <c r="U44" s="253"/>
      <c r="V44" s="184"/>
      <c r="Y44" s="258" t="str">
        <f t="shared" si="0"/>
        <v/>
      </c>
      <c r="Z44" s="259"/>
      <c r="AA44" s="248"/>
      <c r="AB44" s="248"/>
      <c r="AC44" s="248"/>
      <c r="AD44" s="260"/>
      <c r="AE44" s="257"/>
    </row>
    <row r="45" spans="1:33">
      <c r="A45" s="184"/>
      <c r="B45" s="326"/>
      <c r="C45" s="327"/>
      <c r="D45" s="329"/>
      <c r="E45" s="329"/>
      <c r="F45" s="329"/>
      <c r="G45" s="329"/>
      <c r="H45" s="330"/>
      <c r="I45" s="214" t="s">
        <v>345</v>
      </c>
      <c r="J45" s="345" t="s">
        <v>455</v>
      </c>
      <c r="K45" s="345"/>
      <c r="L45" s="345"/>
      <c r="M45" s="345"/>
      <c r="N45" s="345"/>
      <c r="O45" s="346"/>
      <c r="P45" s="210" t="s">
        <v>447</v>
      </c>
      <c r="Q45" s="202">
        <f>IF(P45="○",1,"－")</f>
        <v>1</v>
      </c>
      <c r="R45" s="178" t="str">
        <f>IF(P45="","－","")</f>
        <v/>
      </c>
      <c r="S45" s="325" t="str">
        <f>IF(P45="○","様式キ(ｴ)","－")</f>
        <v>様式キ(ｴ)</v>
      </c>
      <c r="T45" s="325"/>
      <c r="U45" s="253" t="str">
        <f>IF(AND(P45="○",R45=""),"←入力",IF(OR(AND(P45="○",R45&gt;=0),AND(P45="",R45="－")),"","←入力不要"))</f>
        <v>←入力</v>
      </c>
      <c r="V45" s="184"/>
      <c r="Y45" s="258" t="str">
        <f t="shared" si="0"/>
        <v/>
      </c>
      <c r="Z45" s="259">
        <f>IF(P45="○",1,"未選択項目")</f>
        <v>1</v>
      </c>
      <c r="AA45" s="248">
        <f>IF(P45="○",0,"入力しない")</f>
        <v>0</v>
      </c>
      <c r="AB45" s="248" t="str">
        <f>IF(P45="○","","－")</f>
        <v/>
      </c>
      <c r="AC45" s="248"/>
      <c r="AD45" s="260"/>
      <c r="AE45" s="257"/>
    </row>
    <row r="46" spans="1:33">
      <c r="A46" s="184"/>
      <c r="B46" s="326"/>
      <c r="C46" s="327"/>
      <c r="D46" s="329"/>
      <c r="E46" s="329"/>
      <c r="F46" s="329"/>
      <c r="G46" s="329"/>
      <c r="H46" s="330"/>
      <c r="I46" s="214" t="s">
        <v>349</v>
      </c>
      <c r="J46" s="345" t="s">
        <v>350</v>
      </c>
      <c r="K46" s="345"/>
      <c r="L46" s="345"/>
      <c r="M46" s="345"/>
      <c r="N46" s="345"/>
      <c r="O46" s="346"/>
      <c r="P46" s="210"/>
      <c r="Q46" s="202" t="str">
        <f>IF(P46="○",1,"－")</f>
        <v>－</v>
      </c>
      <c r="R46" s="178" t="str">
        <f>IF(P46="","－","")</f>
        <v>－</v>
      </c>
      <c r="S46" s="325" t="str">
        <f>IF(P46="○","様式キ(ｵ)","－")</f>
        <v>－</v>
      </c>
      <c r="T46" s="325"/>
      <c r="U46" s="253" t="str">
        <f>IF(AND(P46="○",R46=""),"←入力",IF(OR(AND(P46="○",R46&gt;=0),AND(P46="",R46="－")),"","←入力不要"))</f>
        <v/>
      </c>
      <c r="V46" s="184"/>
      <c r="Y46" s="258" t="str">
        <f t="shared" si="0"/>
        <v/>
      </c>
      <c r="Z46" s="259" t="str">
        <f>IF(P46="○",1,"未選択項目")</f>
        <v>未選択項目</v>
      </c>
      <c r="AA46" s="248" t="str">
        <f>IF(P46="○",0,"入力しない")</f>
        <v>入力しない</v>
      </c>
      <c r="AB46" s="248" t="str">
        <f>IF(P46="○","","－")</f>
        <v>－</v>
      </c>
      <c r="AC46" s="248"/>
      <c r="AD46" s="260"/>
      <c r="AE46" s="257"/>
    </row>
    <row r="47" spans="1:33">
      <c r="A47" s="184"/>
      <c r="B47" s="326"/>
      <c r="C47" s="328"/>
      <c r="D47" s="331"/>
      <c r="E47" s="331"/>
      <c r="F47" s="331"/>
      <c r="G47" s="331"/>
      <c r="H47" s="332"/>
      <c r="I47" s="207" t="s">
        <v>357</v>
      </c>
      <c r="J47" s="355" t="s">
        <v>358</v>
      </c>
      <c r="K47" s="355"/>
      <c r="L47" s="355"/>
      <c r="M47" s="355"/>
      <c r="N47" s="355"/>
      <c r="O47" s="356"/>
      <c r="P47" s="210"/>
      <c r="Q47" s="202" t="str">
        <f>IF(P47="○",1,"－")</f>
        <v>－</v>
      </c>
      <c r="R47" s="178" t="str">
        <f>IF(P47="","－","")</f>
        <v>－</v>
      </c>
      <c r="S47" s="325" t="str">
        <f>IF(P47="○","様式キ(ｶ)","－")</f>
        <v>－</v>
      </c>
      <c r="T47" s="325"/>
      <c r="U47" s="253" t="str">
        <f>IF(AND(P47="○",R47=""),"←入力",IF(OR(AND(P47="○",R47&gt;=0),AND(P47="",R47="－")),"","←入力不要"))</f>
        <v/>
      </c>
      <c r="V47" s="184"/>
      <c r="Y47" s="258" t="str">
        <f t="shared" si="0"/>
        <v/>
      </c>
      <c r="Z47" s="259" t="str">
        <f>IF(P47="○",1,"未選択項目")</f>
        <v>未選択項目</v>
      </c>
      <c r="AA47" s="248" t="str">
        <f>IF(P47="○",0.5,"入力しない")</f>
        <v>入力しない</v>
      </c>
      <c r="AB47" s="248" t="str">
        <f>IF(P47="○",0,"－")</f>
        <v>－</v>
      </c>
      <c r="AC47" s="248" t="str">
        <f>IF(P47="○","","－")</f>
        <v>－</v>
      </c>
      <c r="AD47" s="260"/>
      <c r="AE47" s="257"/>
    </row>
    <row r="48" spans="1:33" ht="14.25" thickBot="1">
      <c r="A48" s="184"/>
      <c r="B48" s="326"/>
      <c r="C48" s="212" t="s">
        <v>351</v>
      </c>
      <c r="D48" s="337" t="s">
        <v>104</v>
      </c>
      <c r="E48" s="337"/>
      <c r="F48" s="337"/>
      <c r="G48" s="337"/>
      <c r="H48" s="338"/>
      <c r="I48" s="213" t="s">
        <v>339</v>
      </c>
      <c r="J48" s="362" t="s">
        <v>453</v>
      </c>
      <c r="K48" s="362"/>
      <c r="L48" s="362"/>
      <c r="M48" s="362"/>
      <c r="N48" s="362"/>
      <c r="O48" s="363"/>
      <c r="P48" s="210" t="s">
        <v>447</v>
      </c>
      <c r="Q48" s="202">
        <f>IF(P48="○",1,"－")</f>
        <v>1</v>
      </c>
      <c r="R48" s="178" t="str">
        <f>IF(P48="","－","")</f>
        <v/>
      </c>
      <c r="S48" s="325" t="str">
        <f>IF(P48="○","不要","－")</f>
        <v>不要</v>
      </c>
      <c r="T48" s="325"/>
      <c r="U48" s="253" t="str">
        <f>IF(AND(P48="○",R48=""),"←入力",IF(OR(AND(P48="○",R48&gt;=0),AND(P48="",R48="－")),"","←入力不要"))</f>
        <v>←入力</v>
      </c>
      <c r="V48" s="184"/>
      <c r="X48" s="262"/>
      <c r="Y48" s="258" t="str">
        <f t="shared" si="0"/>
        <v/>
      </c>
      <c r="Z48" s="259">
        <f>IF(P48="○",1,"未選択項目")</f>
        <v>1</v>
      </c>
      <c r="AA48" s="248">
        <f>IF(P48="○",0.5,"入力しない")</f>
        <v>0.5</v>
      </c>
      <c r="AB48" s="248">
        <f>IF(P48="○",0,"－")</f>
        <v>0</v>
      </c>
      <c r="AC48" s="248" t="str">
        <f>IF(P48="○","","－")</f>
        <v/>
      </c>
      <c r="AD48" s="260"/>
      <c r="AE48" s="257"/>
    </row>
    <row r="49" spans="1:36" ht="24" customHeight="1" thickTop="1">
      <c r="A49" s="184"/>
      <c r="B49" s="326"/>
      <c r="C49" s="336" t="s">
        <v>352</v>
      </c>
      <c r="D49" s="337" t="s">
        <v>105</v>
      </c>
      <c r="E49" s="337"/>
      <c r="F49" s="337"/>
      <c r="G49" s="337"/>
      <c r="H49" s="338"/>
      <c r="I49" s="212"/>
      <c r="J49" s="347" t="s">
        <v>310</v>
      </c>
      <c r="K49" s="348"/>
      <c r="L49" s="348"/>
      <c r="M49" s="365" t="s">
        <v>311</v>
      </c>
      <c r="N49" s="366"/>
      <c r="O49" s="367"/>
      <c r="P49" s="368" t="s">
        <v>447</v>
      </c>
      <c r="Q49" s="202">
        <f>IF(P49="○",2,"－")</f>
        <v>2</v>
      </c>
      <c r="R49" s="178"/>
      <c r="S49" s="336" t="str">
        <f>IF(OR(P49="○",P50="○",P53="○"),"様式ケ(ｱ)","－")</f>
        <v>様式ケ(ｱ)</v>
      </c>
      <c r="T49" s="371"/>
      <c r="U49" s="374" t="str">
        <f>IF(AND(P49="○",(COUNT(R49:R53)=0)),"←入力",IF(AND(P49="○",(COUNT(R49:R53)&gt;1)),"←入力修正",IF(AND(P49="",(COUNT(R49:R53)&gt;0)),"←入力したデータを消す","")))</f>
        <v>←入力</v>
      </c>
      <c r="V49" s="184"/>
      <c r="W49" s="248"/>
      <c r="X49" s="249">
        <f>COUNT($R$49:$R$53)</f>
        <v>0</v>
      </c>
      <c r="Y49" s="258" t="str">
        <f>IF(AND(P49="○",COUNT(R49:R53)=1),MAX(R49:R53),"")</f>
        <v/>
      </c>
      <c r="Z49" s="259">
        <f>IF(P49="○",2,"未選択項目")</f>
        <v>2</v>
      </c>
      <c r="AA49" s="248" t="str">
        <f>IF(P49="○","","入力しない")</f>
        <v/>
      </c>
      <c r="AB49" s="248" t="str">
        <f>IF(P49="○","","－")</f>
        <v/>
      </c>
      <c r="AC49" s="248"/>
      <c r="AD49" s="260"/>
      <c r="AE49" s="263" t="s">
        <v>415</v>
      </c>
    </row>
    <row r="50" spans="1:36">
      <c r="A50" s="184"/>
      <c r="B50" s="326"/>
      <c r="C50" s="327"/>
      <c r="D50" s="329"/>
      <c r="E50" s="329"/>
      <c r="F50" s="329"/>
      <c r="G50" s="329"/>
      <c r="H50" s="330"/>
      <c r="I50" s="204" t="s">
        <v>117</v>
      </c>
      <c r="J50" s="350"/>
      <c r="K50" s="350"/>
      <c r="L50" s="350"/>
      <c r="M50" s="375" t="s">
        <v>353</v>
      </c>
      <c r="N50" s="376"/>
      <c r="O50" s="377"/>
      <c r="P50" s="369"/>
      <c r="Q50" s="202">
        <f>IF(P49="○",1,"－")</f>
        <v>1</v>
      </c>
      <c r="R50" s="178" t="str">
        <f>IF($P$49="","－","")</f>
        <v/>
      </c>
      <c r="S50" s="327"/>
      <c r="T50" s="372"/>
      <c r="U50" s="374"/>
      <c r="V50" s="184"/>
      <c r="W50" s="248"/>
      <c r="X50" s="258">
        <f>COUNT($R$49:$R$53)</f>
        <v>0</v>
      </c>
      <c r="Y50" s="258"/>
      <c r="Z50" s="259">
        <f>IF(P49="○",1,"未選択項目")</f>
        <v>1</v>
      </c>
      <c r="AA50" s="248" t="str">
        <f>IF(P49="○","","入力しない")</f>
        <v/>
      </c>
      <c r="AB50" s="248" t="str">
        <f>IF(P49="○","","－")</f>
        <v/>
      </c>
      <c r="AC50" s="248"/>
      <c r="AD50" s="260"/>
      <c r="AE50" s="257"/>
    </row>
    <row r="51" spans="1:36">
      <c r="A51" s="184"/>
      <c r="B51" s="326"/>
      <c r="C51" s="327"/>
      <c r="D51" s="329"/>
      <c r="E51" s="329"/>
      <c r="F51" s="329"/>
      <c r="G51" s="329"/>
      <c r="H51" s="330"/>
      <c r="I51" s="204"/>
      <c r="J51" s="350"/>
      <c r="K51" s="350"/>
      <c r="L51" s="350"/>
      <c r="M51" s="375" t="s">
        <v>354</v>
      </c>
      <c r="N51" s="376"/>
      <c r="O51" s="377"/>
      <c r="P51" s="369"/>
      <c r="Q51" s="202">
        <f>IF(P49="○",1,"－")</f>
        <v>1</v>
      </c>
      <c r="R51" s="178" t="str">
        <f>IF($P$49="","－","")</f>
        <v/>
      </c>
      <c r="S51" s="327"/>
      <c r="T51" s="372"/>
      <c r="U51" s="374"/>
      <c r="V51" s="184"/>
      <c r="W51" s="248"/>
      <c r="X51" s="258">
        <f>COUNT($R$49:$R$53)</f>
        <v>0</v>
      </c>
      <c r="Y51" s="258"/>
      <c r="Z51" s="259">
        <f>IF(P49="○",1,"未選択項目")</f>
        <v>1</v>
      </c>
      <c r="AA51" s="248" t="str">
        <f>IF(P49="○","","入力しない")</f>
        <v/>
      </c>
      <c r="AB51" s="248" t="str">
        <f>IF(P49="○","","－")</f>
        <v/>
      </c>
      <c r="AC51" s="248"/>
      <c r="AD51" s="260"/>
      <c r="AE51" s="257"/>
    </row>
    <row r="52" spans="1:36">
      <c r="A52" s="184"/>
      <c r="B52" s="326"/>
      <c r="C52" s="327"/>
      <c r="D52" s="329"/>
      <c r="E52" s="329"/>
      <c r="F52" s="329"/>
      <c r="G52" s="329"/>
      <c r="H52" s="330"/>
      <c r="I52" s="204"/>
      <c r="J52" s="350"/>
      <c r="K52" s="350"/>
      <c r="L52" s="350"/>
      <c r="M52" s="375" t="s">
        <v>303</v>
      </c>
      <c r="N52" s="376"/>
      <c r="O52" s="377"/>
      <c r="P52" s="369"/>
      <c r="Q52" s="202">
        <f>IF(P49="○",0.5,"－")</f>
        <v>0.5</v>
      </c>
      <c r="R52" s="178" t="str">
        <f>IF($P$49="","－","")</f>
        <v/>
      </c>
      <c r="S52" s="327"/>
      <c r="T52" s="372"/>
      <c r="U52" s="374"/>
      <c r="V52" s="184"/>
      <c r="W52" s="248"/>
      <c r="X52" s="258">
        <f>COUNT($R$49:$R$53)</f>
        <v>0</v>
      </c>
      <c r="Y52" s="258"/>
      <c r="Z52" s="259">
        <f>IF(P49="○",0.5,"未選択項目")</f>
        <v>0.5</v>
      </c>
      <c r="AA52" s="248" t="str">
        <f>IF(P49="○","","入力しない")</f>
        <v/>
      </c>
      <c r="AB52" s="248" t="str">
        <f>IF(P49="○","","－")</f>
        <v/>
      </c>
      <c r="AC52" s="248"/>
      <c r="AD52" s="260"/>
      <c r="AE52" s="257"/>
    </row>
    <row r="53" spans="1:36" ht="14.25" thickBot="1">
      <c r="A53" s="184"/>
      <c r="B53" s="326"/>
      <c r="C53" s="327"/>
      <c r="D53" s="329"/>
      <c r="E53" s="329"/>
      <c r="F53" s="329"/>
      <c r="G53" s="329"/>
      <c r="H53" s="330"/>
      <c r="I53" s="207"/>
      <c r="J53" s="364"/>
      <c r="K53" s="364"/>
      <c r="L53" s="364"/>
      <c r="M53" s="375" t="s">
        <v>317</v>
      </c>
      <c r="N53" s="376"/>
      <c r="O53" s="377"/>
      <c r="P53" s="370"/>
      <c r="Q53" s="202">
        <f>IF(P49="○",0,"－")</f>
        <v>0</v>
      </c>
      <c r="R53" s="178" t="str">
        <f>IF($P$49="","－","")</f>
        <v/>
      </c>
      <c r="S53" s="328"/>
      <c r="T53" s="373"/>
      <c r="U53" s="374"/>
      <c r="V53" s="184"/>
      <c r="W53" s="248"/>
      <c r="X53" s="250">
        <f>COUNT($R$49:$R$53)</f>
        <v>0</v>
      </c>
      <c r="Y53" s="258"/>
      <c r="Z53" s="259">
        <f>IF(P49="○",0,"未選択項目")</f>
        <v>0</v>
      </c>
      <c r="AA53" s="248" t="str">
        <f>IF(P49="○","","入力しない")</f>
        <v/>
      </c>
      <c r="AB53" s="248" t="str">
        <f>IF(P49="○","","－")</f>
        <v/>
      </c>
      <c r="AC53" s="248"/>
      <c r="AD53" s="260"/>
      <c r="AE53" s="257"/>
    </row>
    <row r="54" spans="1:36" ht="14.25" thickTop="1">
      <c r="A54" s="184"/>
      <c r="B54" s="326"/>
      <c r="C54" s="327"/>
      <c r="D54" s="329"/>
      <c r="E54" s="329"/>
      <c r="F54" s="329"/>
      <c r="G54" s="329"/>
      <c r="H54" s="330"/>
      <c r="I54" s="207" t="s">
        <v>118</v>
      </c>
      <c r="J54" s="208" t="s">
        <v>355</v>
      </c>
      <c r="K54" s="208"/>
      <c r="L54" s="208" t="s">
        <v>454</v>
      </c>
      <c r="M54" s="208"/>
      <c r="N54" s="208"/>
      <c r="O54" s="209"/>
      <c r="P54" s="210" t="s">
        <v>447</v>
      </c>
      <c r="Q54" s="202">
        <f>IF(P54="○",2,"－")</f>
        <v>2</v>
      </c>
      <c r="R54" s="178"/>
      <c r="S54" s="325" t="str">
        <f>IF(P54="○","様式ケ(ｲ)","－")</f>
        <v>様式ケ(ｲ)</v>
      </c>
      <c r="T54" s="325"/>
      <c r="U54" s="253" t="str">
        <f t="shared" ref="U54:U70" si="4">IF(AND(P54="○",R54=""),"←入力",IF(OR(AND(P54="○",R54&gt;=0),AND(P54="",R54="－")),"","←入力不要"))</f>
        <v>←入力</v>
      </c>
      <c r="V54" s="184"/>
      <c r="X54" s="260"/>
      <c r="Y54" s="258">
        <f t="shared" ref="Y54:Y70" si="5">IF(P54="○",R54,"")</f>
        <v>0</v>
      </c>
      <c r="Z54" s="259">
        <f t="shared" ref="Z54:Z60" si="6">IF(P54="○",1,"未選択項目")</f>
        <v>1</v>
      </c>
      <c r="AA54" s="248">
        <f>IF(P54="○",0,"入力しない")</f>
        <v>0</v>
      </c>
      <c r="AB54" s="248" t="str">
        <f>IF(P54="○","","－")</f>
        <v/>
      </c>
      <c r="AC54" s="248"/>
      <c r="AD54" s="260"/>
      <c r="AE54" s="257"/>
    </row>
    <row r="55" spans="1:36">
      <c r="A55" s="184"/>
      <c r="B55" s="326"/>
      <c r="C55" s="327"/>
      <c r="D55" s="329"/>
      <c r="E55" s="329"/>
      <c r="F55" s="329"/>
      <c r="G55" s="329"/>
      <c r="H55" s="330"/>
      <c r="I55" s="214" t="s">
        <v>119</v>
      </c>
      <c r="J55" s="345" t="s">
        <v>285</v>
      </c>
      <c r="K55" s="345"/>
      <c r="L55" s="345"/>
      <c r="M55" s="345"/>
      <c r="N55" s="345"/>
      <c r="O55" s="346"/>
      <c r="P55" s="210"/>
      <c r="Q55" s="202" t="str">
        <f t="shared" ref="Q55:Q60" si="7">IF(P55="○",1,"－")</f>
        <v>－</v>
      </c>
      <c r="R55" s="178" t="str">
        <f>IF(P55="","－","")</f>
        <v>－</v>
      </c>
      <c r="S55" s="325" t="str">
        <f>IF(P55="○","様式ケ(ｳ)","－")</f>
        <v>－</v>
      </c>
      <c r="T55" s="325"/>
      <c r="U55" s="253" t="str">
        <f t="shared" si="4"/>
        <v/>
      </c>
      <c r="V55" s="184"/>
      <c r="Y55" s="258" t="str">
        <f t="shared" si="5"/>
        <v/>
      </c>
      <c r="Z55" s="259" t="str">
        <f t="shared" si="6"/>
        <v>未選択項目</v>
      </c>
      <c r="AA55" s="248" t="str">
        <f>IF(P55="○",0,"入力しない")</f>
        <v>入力しない</v>
      </c>
      <c r="AB55" s="248" t="str">
        <f>IF(P55="○","","－")</f>
        <v>－</v>
      </c>
      <c r="AC55" s="248"/>
      <c r="AD55" s="260"/>
      <c r="AE55" s="257"/>
    </row>
    <row r="56" spans="1:36">
      <c r="A56" s="184"/>
      <c r="B56" s="326"/>
      <c r="C56" s="336" t="s">
        <v>356</v>
      </c>
      <c r="D56" s="337" t="s">
        <v>106</v>
      </c>
      <c r="E56" s="337"/>
      <c r="F56" s="337"/>
      <c r="G56" s="337"/>
      <c r="H56" s="338"/>
      <c r="I56" s="213" t="s">
        <v>339</v>
      </c>
      <c r="J56" s="344" t="s">
        <v>288</v>
      </c>
      <c r="K56" s="344"/>
      <c r="L56" s="344"/>
      <c r="M56" s="344"/>
      <c r="N56" s="344"/>
      <c r="O56" s="343"/>
      <c r="P56" s="210"/>
      <c r="Q56" s="202" t="str">
        <f t="shared" si="7"/>
        <v>－</v>
      </c>
      <c r="R56" s="178" t="str">
        <f t="shared" ref="R56:R70" si="8">IF(P56="","－","")</f>
        <v>－</v>
      </c>
      <c r="S56" s="325" t="str">
        <f>IF(P56="○","様式コ(ｱ)","－")</f>
        <v>－</v>
      </c>
      <c r="T56" s="325"/>
      <c r="U56" s="253" t="str">
        <f t="shared" si="4"/>
        <v/>
      </c>
      <c r="V56" s="184"/>
      <c r="Y56" s="258" t="str">
        <f t="shared" si="5"/>
        <v/>
      </c>
      <c r="Z56" s="259" t="str">
        <f t="shared" si="6"/>
        <v>未選択項目</v>
      </c>
      <c r="AA56" s="248" t="str">
        <f>IF(P56="○",0.5,"入力しない")</f>
        <v>入力しない</v>
      </c>
      <c r="AB56" s="248" t="str">
        <f>IF(P56="○",0,"－")</f>
        <v>－</v>
      </c>
      <c r="AC56" s="248" t="str">
        <f>IF(P56="○","","－")</f>
        <v>－</v>
      </c>
      <c r="AD56" s="260"/>
      <c r="AE56" s="257"/>
      <c r="AJ56" s="177" t="s">
        <v>452</v>
      </c>
    </row>
    <row r="57" spans="1:36">
      <c r="A57" s="184"/>
      <c r="B57" s="326"/>
      <c r="C57" s="327"/>
      <c r="D57" s="329"/>
      <c r="E57" s="329"/>
      <c r="F57" s="329"/>
      <c r="G57" s="329"/>
      <c r="H57" s="330"/>
      <c r="I57" s="207" t="s">
        <v>117</v>
      </c>
      <c r="J57" s="345" t="s">
        <v>289</v>
      </c>
      <c r="K57" s="345"/>
      <c r="L57" s="345"/>
      <c r="M57" s="345"/>
      <c r="N57" s="345"/>
      <c r="O57" s="346"/>
      <c r="P57" s="210"/>
      <c r="Q57" s="202" t="str">
        <f t="shared" si="7"/>
        <v>－</v>
      </c>
      <c r="R57" s="178" t="str">
        <f t="shared" si="8"/>
        <v>－</v>
      </c>
      <c r="S57" s="325" t="str">
        <f>IF(P57="○","様式コ(ｱ)割","－")</f>
        <v>－</v>
      </c>
      <c r="T57" s="325"/>
      <c r="U57" s="253" t="str">
        <f t="shared" si="4"/>
        <v/>
      </c>
      <c r="V57" s="184"/>
      <c r="Y57" s="258" t="str">
        <f t="shared" si="5"/>
        <v/>
      </c>
      <c r="Z57" s="259" t="str">
        <f t="shared" si="6"/>
        <v>未選択項目</v>
      </c>
      <c r="AA57" s="248" t="str">
        <f>IF(P57="○",0.5,"入力しない")</f>
        <v>入力しない</v>
      </c>
      <c r="AB57" s="248" t="str">
        <f>IF(P57="○",0,"－")</f>
        <v>－</v>
      </c>
      <c r="AC57" s="248" t="str">
        <f>IF(P57="○","","－")</f>
        <v>－</v>
      </c>
      <c r="AD57" s="260"/>
      <c r="AE57" s="257"/>
    </row>
    <row r="58" spans="1:36">
      <c r="A58" s="184"/>
      <c r="B58" s="326"/>
      <c r="C58" s="327"/>
      <c r="D58" s="329"/>
      <c r="E58" s="329"/>
      <c r="F58" s="329"/>
      <c r="G58" s="329"/>
      <c r="H58" s="330"/>
      <c r="I58" s="214" t="s">
        <v>340</v>
      </c>
      <c r="J58" s="345" t="s">
        <v>456</v>
      </c>
      <c r="K58" s="345"/>
      <c r="L58" s="345"/>
      <c r="M58" s="345"/>
      <c r="N58" s="345"/>
      <c r="O58" s="346"/>
      <c r="P58" s="210" t="s">
        <v>447</v>
      </c>
      <c r="Q58" s="202">
        <f t="shared" si="7"/>
        <v>1</v>
      </c>
      <c r="R58" s="178" t="str">
        <f t="shared" si="8"/>
        <v/>
      </c>
      <c r="S58" s="325" t="str">
        <f>IF(P58="○","様式コ(ｲ)","－")</f>
        <v>様式コ(ｲ)</v>
      </c>
      <c r="T58" s="325"/>
      <c r="U58" s="253" t="str">
        <f t="shared" si="4"/>
        <v>←入力</v>
      </c>
      <c r="V58" s="184"/>
      <c r="Y58" s="258" t="str">
        <f t="shared" si="5"/>
        <v/>
      </c>
      <c r="Z58" s="259">
        <f t="shared" si="6"/>
        <v>1</v>
      </c>
      <c r="AA58" s="248">
        <f>IF(P58="○",0,"入力しない")</f>
        <v>0</v>
      </c>
      <c r="AB58" s="248" t="str">
        <f>IF(P58="○","","－")</f>
        <v/>
      </c>
      <c r="AC58" s="248"/>
      <c r="AD58" s="260"/>
      <c r="AE58" s="257"/>
    </row>
    <row r="59" spans="1:36">
      <c r="A59" s="184"/>
      <c r="B59" s="326"/>
      <c r="C59" s="327"/>
      <c r="D59" s="329"/>
      <c r="E59" s="329"/>
      <c r="F59" s="329"/>
      <c r="G59" s="329"/>
      <c r="H59" s="330"/>
      <c r="I59" s="214" t="s">
        <v>340</v>
      </c>
      <c r="J59" s="345" t="s">
        <v>182</v>
      </c>
      <c r="K59" s="345"/>
      <c r="L59" s="345"/>
      <c r="M59" s="345"/>
      <c r="N59" s="345"/>
      <c r="O59" s="346"/>
      <c r="P59" s="210"/>
      <c r="Q59" s="202" t="str">
        <f t="shared" si="7"/>
        <v>－</v>
      </c>
      <c r="R59" s="178" t="str">
        <f t="shared" si="8"/>
        <v>－</v>
      </c>
      <c r="S59" s="325" t="str">
        <f>IF(P59="○","様式コ(ｲ)割","－")</f>
        <v>－</v>
      </c>
      <c r="T59" s="325"/>
      <c r="U59" s="253" t="str">
        <f t="shared" si="4"/>
        <v/>
      </c>
      <c r="V59" s="184"/>
      <c r="Y59" s="258" t="str">
        <f t="shared" si="5"/>
        <v/>
      </c>
      <c r="Z59" s="259" t="str">
        <f t="shared" si="6"/>
        <v>未選択項目</v>
      </c>
      <c r="AA59" s="248" t="str">
        <f>IF(P59="○",0,"入力しない")</f>
        <v>入力しない</v>
      </c>
      <c r="AB59" s="248" t="str">
        <f>IF(P59="○","","－")</f>
        <v>－</v>
      </c>
      <c r="AC59" s="248"/>
      <c r="AD59" s="260"/>
      <c r="AE59" s="257"/>
    </row>
    <row r="60" spans="1:36">
      <c r="A60" s="184"/>
      <c r="B60" s="326"/>
      <c r="C60" s="327"/>
      <c r="D60" s="329"/>
      <c r="E60" s="329"/>
      <c r="F60" s="329"/>
      <c r="G60" s="329"/>
      <c r="H60" s="330"/>
      <c r="I60" s="214" t="s">
        <v>344</v>
      </c>
      <c r="J60" s="345" t="s">
        <v>436</v>
      </c>
      <c r="K60" s="345"/>
      <c r="L60" s="345"/>
      <c r="M60" s="345"/>
      <c r="N60" s="345"/>
      <c r="O60" s="346"/>
      <c r="P60" s="210"/>
      <c r="Q60" s="202" t="str">
        <f t="shared" si="7"/>
        <v>－</v>
      </c>
      <c r="R60" s="178" t="str">
        <f t="shared" si="8"/>
        <v>－</v>
      </c>
      <c r="S60" s="325" t="str">
        <f>IF(P60="○","様式コ(ｳ)","－")</f>
        <v>－</v>
      </c>
      <c r="T60" s="325"/>
      <c r="U60" s="253" t="str">
        <f t="shared" si="4"/>
        <v/>
      </c>
      <c r="V60" s="184"/>
      <c r="Y60" s="258" t="str">
        <f t="shared" si="5"/>
        <v/>
      </c>
      <c r="Z60" s="259" t="str">
        <f t="shared" si="6"/>
        <v>未選択項目</v>
      </c>
      <c r="AA60" s="248" t="str">
        <f>IF(P60="○",0,"入力しない")</f>
        <v>入力しない</v>
      </c>
      <c r="AB60" s="248" t="str">
        <f>IF(P60="○","","－")</f>
        <v>－</v>
      </c>
      <c r="AC60" s="248"/>
      <c r="AD60" s="260"/>
      <c r="AE60" s="257"/>
    </row>
    <row r="61" spans="1:36">
      <c r="A61" s="184"/>
      <c r="B61" s="326"/>
      <c r="C61" s="327"/>
      <c r="D61" s="329"/>
      <c r="E61" s="329"/>
      <c r="F61" s="329"/>
      <c r="G61" s="329"/>
      <c r="H61" s="330"/>
      <c r="I61" s="214" t="s">
        <v>345</v>
      </c>
      <c r="J61" s="345" t="s">
        <v>101</v>
      </c>
      <c r="K61" s="345"/>
      <c r="L61" s="345"/>
      <c r="M61" s="345"/>
      <c r="N61" s="345"/>
      <c r="O61" s="346"/>
      <c r="P61" s="210"/>
      <c r="Q61" s="202" t="str">
        <f>IF(P61="○",3,"－")</f>
        <v>－</v>
      </c>
      <c r="R61" s="178" t="str">
        <f t="shared" si="8"/>
        <v>－</v>
      </c>
      <c r="S61" s="325" t="str">
        <f>IF(P61="○","様式コ(ｴ)","－")</f>
        <v>－</v>
      </c>
      <c r="T61" s="325"/>
      <c r="U61" s="253" t="str">
        <f t="shared" si="4"/>
        <v/>
      </c>
      <c r="V61" s="184"/>
      <c r="Y61" s="258" t="str">
        <f t="shared" si="5"/>
        <v/>
      </c>
      <c r="Z61" s="259" t="str">
        <f>IF(P61="○",3,"未選択項目")</f>
        <v>未選択項目</v>
      </c>
      <c r="AA61" s="248" t="str">
        <f>IF(P61="○",2,"入力しない")</f>
        <v>入力しない</v>
      </c>
      <c r="AB61" s="248" t="str">
        <f>IF(P61="○",1,"－")</f>
        <v>－</v>
      </c>
      <c r="AC61" s="248" t="str">
        <f>IF(P61="○",0,"－")</f>
        <v>－</v>
      </c>
      <c r="AD61" s="260" t="str">
        <f>IF(P61="○","","－")</f>
        <v>－</v>
      </c>
      <c r="AE61" s="257"/>
    </row>
    <row r="62" spans="1:36">
      <c r="A62" s="184"/>
      <c r="B62" s="326"/>
      <c r="C62" s="204"/>
      <c r="D62" s="205"/>
      <c r="E62" s="205"/>
      <c r="F62" s="205"/>
      <c r="G62" s="205"/>
      <c r="H62" s="206"/>
      <c r="I62" s="214" t="s">
        <v>349</v>
      </c>
      <c r="J62" s="215" t="s">
        <v>251</v>
      </c>
      <c r="K62" s="215"/>
      <c r="L62" s="215"/>
      <c r="M62" s="215"/>
      <c r="N62" s="215"/>
      <c r="O62" s="216"/>
      <c r="P62" s="210"/>
      <c r="Q62" s="202" t="str">
        <f>IF(P62="○",1,"－")</f>
        <v>－</v>
      </c>
      <c r="R62" s="178" t="str">
        <f t="shared" si="8"/>
        <v>－</v>
      </c>
      <c r="S62" s="325" t="str">
        <f>IF(P62="○","様式コ(ｵ)","－")</f>
        <v>－</v>
      </c>
      <c r="T62" s="325"/>
      <c r="U62" s="253" t="str">
        <f t="shared" si="4"/>
        <v/>
      </c>
      <c r="V62" s="184"/>
      <c r="Y62" s="258" t="str">
        <f t="shared" si="5"/>
        <v/>
      </c>
      <c r="Z62" s="259" t="str">
        <f>IF(P62="○",1,"未選択項目")</f>
        <v>未選択項目</v>
      </c>
      <c r="AA62" s="248" t="str">
        <f>IF(P62="○",0,"入力しない")</f>
        <v>入力しない</v>
      </c>
      <c r="AB62" s="248" t="str">
        <f>IF(P62="○","","－")</f>
        <v>－</v>
      </c>
      <c r="AC62" s="248"/>
      <c r="AD62" s="260"/>
      <c r="AE62" s="257"/>
    </row>
    <row r="63" spans="1:36" ht="13.5" customHeight="1">
      <c r="A63" s="184"/>
      <c r="B63" s="326"/>
      <c r="C63" s="204"/>
      <c r="D63" s="205"/>
      <c r="E63" s="205"/>
      <c r="F63" s="205"/>
      <c r="G63" s="205"/>
      <c r="H63" s="206"/>
      <c r="I63" s="204"/>
      <c r="J63" s="205"/>
      <c r="K63" s="205"/>
      <c r="L63" s="205"/>
      <c r="M63" s="205"/>
      <c r="N63" s="205"/>
      <c r="O63" s="206"/>
      <c r="P63" s="210"/>
      <c r="Q63" s="202" t="str">
        <f>IF(P63="○",1,"－")</f>
        <v>－</v>
      </c>
      <c r="R63" s="178" t="str">
        <f t="shared" si="8"/>
        <v>－</v>
      </c>
      <c r="S63" s="378" t="str">
        <f>IF(P63="○","入札説明書のとおり","－")</f>
        <v>－</v>
      </c>
      <c r="T63" s="379"/>
      <c r="U63" s="253" t="str">
        <f t="shared" si="4"/>
        <v/>
      </c>
      <c r="V63" s="184"/>
      <c r="W63" s="382" t="s">
        <v>416</v>
      </c>
      <c r="X63" s="383"/>
      <c r="Y63" s="258" t="str">
        <f t="shared" si="5"/>
        <v/>
      </c>
      <c r="Z63" s="259" t="str">
        <f>IF(P63="○",1,"未選択項目")</f>
        <v>未選択項目</v>
      </c>
      <c r="AA63" s="248" t="str">
        <f>IF(P63="○",0,"入力しない")</f>
        <v>入力しない</v>
      </c>
      <c r="AB63" s="248" t="str">
        <f>IF(P63="○","","－")</f>
        <v>－</v>
      </c>
      <c r="AC63" s="248"/>
      <c r="AD63" s="260"/>
      <c r="AE63" s="257"/>
    </row>
    <row r="64" spans="1:36">
      <c r="A64" s="184"/>
      <c r="B64" s="326"/>
      <c r="C64" s="336" t="s">
        <v>417</v>
      </c>
      <c r="D64" s="337" t="s">
        <v>107</v>
      </c>
      <c r="E64" s="337"/>
      <c r="F64" s="337"/>
      <c r="G64" s="337"/>
      <c r="H64" s="338"/>
      <c r="I64" s="213" t="s">
        <v>117</v>
      </c>
      <c r="J64" s="344" t="s">
        <v>201</v>
      </c>
      <c r="K64" s="344"/>
      <c r="L64" s="344"/>
      <c r="M64" s="344"/>
      <c r="N64" s="344"/>
      <c r="O64" s="343"/>
      <c r="P64" s="210" t="s">
        <v>447</v>
      </c>
      <c r="Q64" s="202">
        <f t="shared" ref="Q64:Q70" si="9">IF(P64="○",-1,"－")</f>
        <v>-1</v>
      </c>
      <c r="R64" s="178" t="str">
        <f t="shared" si="8"/>
        <v/>
      </c>
      <c r="S64" s="325" t="str">
        <f>IF(P64="○","様式サ(ｱ)","－")</f>
        <v>様式サ(ｱ)</v>
      </c>
      <c r="T64" s="325"/>
      <c r="U64" s="253" t="str">
        <f t="shared" ref="U64:U69" si="10">IF(AND(P64="○",R64=""),"←入力",IF(OR(AND(P64="○",R64&lt;=0),AND(P64="",R64="－")),"","←入力不要"))</f>
        <v>←入力</v>
      </c>
      <c r="V64" s="184"/>
      <c r="W64" s="382"/>
      <c r="X64" s="383"/>
      <c r="Y64" s="258" t="str">
        <f t="shared" si="5"/>
        <v/>
      </c>
      <c r="Z64" s="259">
        <f t="shared" ref="Z64:Z70" si="11">IF(P64="○",0,"未選択項目")</f>
        <v>0</v>
      </c>
      <c r="AA64" s="248">
        <f t="shared" ref="AA64:AA70" si="12">IF(P64="○",-1,"入力しない")</f>
        <v>-1</v>
      </c>
      <c r="AB64" s="248" t="str">
        <f t="shared" ref="AB64:AB70" si="13">IF(P64="○","","－")</f>
        <v/>
      </c>
      <c r="AC64" s="248"/>
      <c r="AD64" s="260"/>
      <c r="AE64" s="257"/>
    </row>
    <row r="65" spans="1:31">
      <c r="A65" s="184"/>
      <c r="B65" s="326"/>
      <c r="C65" s="327"/>
      <c r="D65" s="329"/>
      <c r="E65" s="329"/>
      <c r="F65" s="329"/>
      <c r="G65" s="329"/>
      <c r="H65" s="330"/>
      <c r="I65" s="214" t="s">
        <v>118</v>
      </c>
      <c r="J65" s="215" t="s">
        <v>121</v>
      </c>
      <c r="K65" s="215"/>
      <c r="L65" s="215"/>
      <c r="M65" s="215"/>
      <c r="N65" s="215"/>
      <c r="O65" s="216"/>
      <c r="P65" s="210" t="s">
        <v>447</v>
      </c>
      <c r="Q65" s="202">
        <f t="shared" si="9"/>
        <v>-1</v>
      </c>
      <c r="R65" s="178" t="str">
        <f t="shared" si="8"/>
        <v/>
      </c>
      <c r="S65" s="322" t="str">
        <f>IF(P65="○","様式サ(ｲ)","－")</f>
        <v>様式サ(ｲ)</v>
      </c>
      <c r="T65" s="324"/>
      <c r="U65" s="253" t="str">
        <f t="shared" si="10"/>
        <v>←入力</v>
      </c>
      <c r="V65" s="184"/>
      <c r="W65" s="382"/>
      <c r="X65" s="383"/>
      <c r="Y65" s="258" t="str">
        <f t="shared" si="5"/>
        <v/>
      </c>
      <c r="Z65" s="259">
        <f t="shared" si="11"/>
        <v>0</v>
      </c>
      <c r="AA65" s="248">
        <f t="shared" si="12"/>
        <v>-1</v>
      </c>
      <c r="AB65" s="248" t="str">
        <f t="shared" si="13"/>
        <v/>
      </c>
      <c r="AC65" s="248"/>
      <c r="AD65" s="260"/>
      <c r="AE65" s="257"/>
    </row>
    <row r="66" spans="1:31">
      <c r="A66" s="184"/>
      <c r="B66" s="326"/>
      <c r="C66" s="327"/>
      <c r="D66" s="329"/>
      <c r="E66" s="329"/>
      <c r="F66" s="329"/>
      <c r="G66" s="329"/>
      <c r="H66" s="330"/>
      <c r="I66" s="214" t="s">
        <v>119</v>
      </c>
      <c r="J66" s="215" t="s">
        <v>302</v>
      </c>
      <c r="K66" s="215"/>
      <c r="L66" s="215"/>
      <c r="M66" s="215"/>
      <c r="N66" s="215"/>
      <c r="O66" s="216"/>
      <c r="P66" s="210" t="s">
        <v>447</v>
      </c>
      <c r="Q66" s="202">
        <f t="shared" si="9"/>
        <v>-1</v>
      </c>
      <c r="R66" s="178" t="str">
        <f t="shared" si="8"/>
        <v/>
      </c>
      <c r="S66" s="325" t="str">
        <f>IF(P66="○","様式サ(ｳ)","－")</f>
        <v>様式サ(ｳ)</v>
      </c>
      <c r="T66" s="325"/>
      <c r="U66" s="253" t="str">
        <f t="shared" si="10"/>
        <v>←入力</v>
      </c>
      <c r="V66" s="184"/>
      <c r="Y66" s="258" t="str">
        <f t="shared" si="5"/>
        <v/>
      </c>
      <c r="Z66" s="259">
        <f t="shared" si="11"/>
        <v>0</v>
      </c>
      <c r="AA66" s="248">
        <f t="shared" si="12"/>
        <v>-1</v>
      </c>
      <c r="AB66" s="248" t="str">
        <f t="shared" si="13"/>
        <v/>
      </c>
      <c r="AC66" s="248"/>
      <c r="AD66" s="260"/>
      <c r="AE66" s="257"/>
    </row>
    <row r="67" spans="1:31">
      <c r="A67" s="184"/>
      <c r="B67" s="326"/>
      <c r="C67" s="327"/>
      <c r="D67" s="329"/>
      <c r="E67" s="329"/>
      <c r="F67" s="329"/>
      <c r="G67" s="329"/>
      <c r="H67" s="330"/>
      <c r="I67" s="214" t="s">
        <v>120</v>
      </c>
      <c r="J67" s="215" t="s">
        <v>123</v>
      </c>
      <c r="K67" s="215"/>
      <c r="L67" s="215"/>
      <c r="M67" s="215"/>
      <c r="N67" s="215"/>
      <c r="O67" s="216"/>
      <c r="P67" s="210" t="s">
        <v>447</v>
      </c>
      <c r="Q67" s="202">
        <f t="shared" si="9"/>
        <v>-1</v>
      </c>
      <c r="R67" s="178" t="str">
        <f t="shared" si="8"/>
        <v/>
      </c>
      <c r="S67" s="325" t="str">
        <f>IF(P67="○","様式サ(ｴ)","－")</f>
        <v>様式サ(ｴ)</v>
      </c>
      <c r="T67" s="325"/>
      <c r="U67" s="253" t="str">
        <f t="shared" si="10"/>
        <v>←入力</v>
      </c>
      <c r="V67" s="184"/>
      <c r="Y67" s="258" t="str">
        <f t="shared" si="5"/>
        <v/>
      </c>
      <c r="Z67" s="259">
        <f t="shared" si="11"/>
        <v>0</v>
      </c>
      <c r="AA67" s="248">
        <f t="shared" si="12"/>
        <v>-1</v>
      </c>
      <c r="AB67" s="248" t="str">
        <f t="shared" si="13"/>
        <v/>
      </c>
      <c r="AC67" s="248"/>
      <c r="AD67" s="260"/>
      <c r="AE67" s="257"/>
    </row>
    <row r="68" spans="1:31">
      <c r="A68" s="184"/>
      <c r="B68" s="326"/>
      <c r="C68" s="327"/>
      <c r="D68" s="329"/>
      <c r="E68" s="329"/>
      <c r="F68" s="329"/>
      <c r="G68" s="329"/>
      <c r="H68" s="330"/>
      <c r="I68" s="214" t="s">
        <v>349</v>
      </c>
      <c r="J68" s="215" t="s">
        <v>122</v>
      </c>
      <c r="K68" s="215"/>
      <c r="L68" s="215"/>
      <c r="M68" s="215"/>
      <c r="N68" s="215"/>
      <c r="O68" s="216"/>
      <c r="P68" s="210" t="s">
        <v>447</v>
      </c>
      <c r="Q68" s="202">
        <f t="shared" si="9"/>
        <v>-1</v>
      </c>
      <c r="R68" s="178" t="str">
        <f t="shared" si="8"/>
        <v/>
      </c>
      <c r="S68" s="325" t="str">
        <f>IF(P68="○","様式サ(ｵ)","－")</f>
        <v>様式サ(ｵ)</v>
      </c>
      <c r="T68" s="325"/>
      <c r="U68" s="253" t="str">
        <f t="shared" si="10"/>
        <v>←入力</v>
      </c>
      <c r="V68" s="184"/>
      <c r="Y68" s="258" t="str">
        <f t="shared" si="5"/>
        <v/>
      </c>
      <c r="Z68" s="259">
        <f t="shared" si="11"/>
        <v>0</v>
      </c>
      <c r="AA68" s="248">
        <f t="shared" si="12"/>
        <v>-1</v>
      </c>
      <c r="AB68" s="248" t="str">
        <f t="shared" si="13"/>
        <v/>
      </c>
      <c r="AC68" s="248"/>
      <c r="AD68" s="260"/>
      <c r="AE68" s="257"/>
    </row>
    <row r="69" spans="1:31">
      <c r="A69" s="184"/>
      <c r="B69" s="326"/>
      <c r="C69" s="327"/>
      <c r="D69" s="329"/>
      <c r="E69" s="329"/>
      <c r="F69" s="329"/>
      <c r="G69" s="329"/>
      <c r="H69" s="330"/>
      <c r="I69" s="214" t="s">
        <v>357</v>
      </c>
      <c r="J69" s="215" t="s">
        <v>124</v>
      </c>
      <c r="K69" s="215"/>
      <c r="L69" s="215"/>
      <c r="M69" s="215"/>
      <c r="N69" s="215"/>
      <c r="O69" s="216"/>
      <c r="P69" s="210" t="s">
        <v>447</v>
      </c>
      <c r="Q69" s="202">
        <f t="shared" si="9"/>
        <v>-1</v>
      </c>
      <c r="R69" s="178" t="str">
        <f t="shared" si="8"/>
        <v/>
      </c>
      <c r="S69" s="325" t="str">
        <f>IF(P69="○","不要","－")</f>
        <v>不要</v>
      </c>
      <c r="T69" s="325"/>
      <c r="U69" s="253" t="str">
        <f t="shared" si="10"/>
        <v>←入力</v>
      </c>
      <c r="V69" s="184"/>
      <c r="Y69" s="258" t="str">
        <f t="shared" si="5"/>
        <v/>
      </c>
      <c r="Z69" s="259">
        <f t="shared" si="11"/>
        <v>0</v>
      </c>
      <c r="AA69" s="248">
        <f t="shared" si="12"/>
        <v>-1</v>
      </c>
      <c r="AB69" s="248" t="str">
        <f t="shared" si="13"/>
        <v/>
      </c>
      <c r="AC69" s="248"/>
      <c r="AD69" s="260"/>
      <c r="AE69" s="257"/>
    </row>
    <row r="70" spans="1:31">
      <c r="A70" s="184"/>
      <c r="B70" s="361"/>
      <c r="C70" s="328"/>
      <c r="D70" s="331"/>
      <c r="E70" s="331"/>
      <c r="F70" s="331"/>
      <c r="G70" s="331"/>
      <c r="H70" s="332"/>
      <c r="I70" s="217" t="s">
        <v>418</v>
      </c>
      <c r="J70" s="218" t="s">
        <v>125</v>
      </c>
      <c r="K70" s="218"/>
      <c r="L70" s="218"/>
      <c r="M70" s="218"/>
      <c r="N70" s="218"/>
      <c r="O70" s="219"/>
      <c r="P70" s="210" t="s">
        <v>447</v>
      </c>
      <c r="Q70" s="202">
        <f t="shared" si="9"/>
        <v>-1</v>
      </c>
      <c r="R70" s="178" t="str">
        <f t="shared" si="8"/>
        <v/>
      </c>
      <c r="S70" s="325" t="str">
        <f>IF(P70="○","様式サ(ｷ)","－")</f>
        <v>様式サ(ｷ)</v>
      </c>
      <c r="T70" s="325"/>
      <c r="U70" s="253" t="str">
        <f t="shared" si="4"/>
        <v>←入力</v>
      </c>
      <c r="V70" s="184"/>
      <c r="Y70" s="258" t="str">
        <f t="shared" si="5"/>
        <v/>
      </c>
      <c r="Z70" s="259">
        <f t="shared" si="11"/>
        <v>0</v>
      </c>
      <c r="AA70" s="248">
        <f t="shared" si="12"/>
        <v>-1</v>
      </c>
      <c r="AB70" s="248" t="str">
        <f t="shared" si="13"/>
        <v/>
      </c>
      <c r="AC70" s="248"/>
      <c r="AD70" s="260"/>
      <c r="AE70" s="257"/>
    </row>
    <row r="71" spans="1:31" ht="14.25" thickBot="1">
      <c r="A71" s="184"/>
      <c r="B71" s="328" t="s">
        <v>7</v>
      </c>
      <c r="C71" s="386"/>
      <c r="D71" s="386"/>
      <c r="E71" s="386"/>
      <c r="F71" s="386"/>
      <c r="G71" s="386"/>
      <c r="H71" s="386"/>
      <c r="I71" s="386"/>
      <c r="J71" s="386"/>
      <c r="K71" s="386"/>
      <c r="L71" s="386"/>
      <c r="M71" s="386"/>
      <c r="N71" s="386"/>
      <c r="O71" s="373"/>
      <c r="P71" s="210"/>
      <c r="Q71" s="222">
        <f>IF(P49="○",SUM(Q25:Q63)-2.5,SUM(Q25:Q63))</f>
        <v>15.5</v>
      </c>
      <c r="R71" s="210">
        <f>Y71</f>
        <v>0</v>
      </c>
      <c r="S71" s="335"/>
      <c r="T71" s="335"/>
      <c r="U71" s="264"/>
      <c r="V71" s="184"/>
      <c r="Y71" s="250">
        <f>SUM(Y25:Y70)</f>
        <v>0</v>
      </c>
      <c r="Z71" s="265"/>
      <c r="AA71" s="266"/>
      <c r="AB71" s="266"/>
      <c r="AC71" s="266"/>
      <c r="AD71" s="267"/>
      <c r="AE71" s="257"/>
    </row>
    <row r="72" spans="1:31" ht="13.5" customHeight="1" thickTop="1">
      <c r="A72" s="184"/>
      <c r="B72" s="185"/>
      <c r="C72" s="185"/>
      <c r="D72" s="185"/>
      <c r="E72" s="185"/>
      <c r="F72" s="185"/>
      <c r="G72" s="185"/>
      <c r="H72" s="185"/>
      <c r="I72" s="185"/>
      <c r="J72" s="185"/>
      <c r="K72" s="185"/>
      <c r="L72" s="185"/>
      <c r="M72" s="185"/>
      <c r="N72" s="185"/>
      <c r="O72" s="185"/>
      <c r="P72" s="190"/>
      <c r="Q72" s="185"/>
      <c r="R72" s="185"/>
      <c r="S72" s="190"/>
      <c r="T72" s="190"/>
      <c r="U72" s="192"/>
      <c r="V72" s="184"/>
      <c r="AE72" s="268"/>
    </row>
    <row r="73" spans="1:31" ht="13.5" customHeight="1">
      <c r="A73" s="184"/>
      <c r="B73" s="387" t="s">
        <v>331</v>
      </c>
      <c r="C73" s="388"/>
      <c r="D73" s="388"/>
      <c r="E73" s="388"/>
      <c r="F73" s="388"/>
      <c r="G73" s="388"/>
      <c r="H73" s="388"/>
      <c r="I73" s="388"/>
      <c r="J73" s="388"/>
      <c r="K73" s="389"/>
      <c r="L73" s="185"/>
      <c r="M73" s="185"/>
      <c r="N73" s="185"/>
      <c r="O73" s="185"/>
      <c r="P73" s="190"/>
      <c r="Q73" s="185"/>
      <c r="R73" s="185"/>
      <c r="S73" s="190"/>
      <c r="T73" s="190"/>
      <c r="U73" s="192"/>
      <c r="V73" s="184"/>
    </row>
    <row r="74" spans="1:31" ht="16.5" customHeight="1" thickBot="1">
      <c r="A74" s="184"/>
      <c r="B74" s="269"/>
      <c r="C74" s="270"/>
      <c r="D74" s="223"/>
      <c r="E74" s="223"/>
      <c r="F74" s="223"/>
      <c r="G74" s="223"/>
      <c r="H74" s="223"/>
      <c r="I74" s="223"/>
      <c r="J74" s="223"/>
      <c r="K74" s="223"/>
      <c r="L74" s="185"/>
      <c r="M74" s="185"/>
      <c r="N74" s="185"/>
      <c r="O74" s="185"/>
      <c r="P74" s="190"/>
      <c r="Q74" s="185"/>
      <c r="R74" s="224"/>
      <c r="S74" s="225"/>
      <c r="T74" s="225"/>
      <c r="U74" s="192"/>
      <c r="V74" s="184"/>
    </row>
    <row r="75" spans="1:31" ht="16.5" customHeight="1">
      <c r="A75" s="184"/>
      <c r="B75" s="226" t="s">
        <v>419</v>
      </c>
      <c r="C75" s="390" t="s">
        <v>301</v>
      </c>
      <c r="D75" s="390"/>
      <c r="E75" s="390"/>
      <c r="F75" s="390"/>
      <c r="G75" s="390"/>
      <c r="H75" s="390"/>
      <c r="I75" s="390"/>
      <c r="J75" s="390"/>
      <c r="K75" s="390"/>
      <c r="L75" s="390"/>
      <c r="M75" s="390"/>
      <c r="N75" s="390"/>
      <c r="O75" s="390"/>
      <c r="P75" s="390"/>
      <c r="Q75" s="391"/>
      <c r="R75" s="224"/>
      <c r="S75" s="392" t="s">
        <v>148</v>
      </c>
      <c r="T75" s="395"/>
      <c r="U75" s="396"/>
      <c r="V75" s="199"/>
      <c r="W75" s="135"/>
      <c r="X75" s="135"/>
      <c r="Y75" s="135"/>
    </row>
    <row r="76" spans="1:31" ht="17.25" customHeight="1">
      <c r="A76" s="184"/>
      <c r="B76" s="226" t="s">
        <v>419</v>
      </c>
      <c r="C76" s="380" t="s">
        <v>420</v>
      </c>
      <c r="D76" s="380"/>
      <c r="E76" s="380"/>
      <c r="F76" s="380"/>
      <c r="G76" s="380"/>
      <c r="H76" s="380"/>
      <c r="I76" s="380"/>
      <c r="J76" s="380"/>
      <c r="K76" s="380"/>
      <c r="L76" s="380"/>
      <c r="M76" s="380"/>
      <c r="N76" s="380"/>
      <c r="O76" s="380"/>
      <c r="P76" s="380"/>
      <c r="Q76" s="401"/>
      <c r="R76" s="224"/>
      <c r="S76" s="393"/>
      <c r="T76" s="397"/>
      <c r="U76" s="398"/>
      <c r="V76" s="199"/>
      <c r="W76" s="135"/>
      <c r="X76" s="135"/>
      <c r="Y76" s="135"/>
    </row>
    <row r="77" spans="1:31" ht="17.25" customHeight="1">
      <c r="A77" s="184"/>
      <c r="B77" s="226"/>
      <c r="C77" s="380"/>
      <c r="D77" s="380"/>
      <c r="E77" s="380"/>
      <c r="F77" s="380"/>
      <c r="G77" s="380"/>
      <c r="H77" s="380"/>
      <c r="I77" s="380"/>
      <c r="J77" s="380"/>
      <c r="K77" s="380"/>
      <c r="L77" s="380"/>
      <c r="M77" s="380"/>
      <c r="N77" s="380"/>
      <c r="O77" s="380"/>
      <c r="P77" s="380"/>
      <c r="Q77" s="401"/>
      <c r="R77" s="224"/>
      <c r="S77" s="393"/>
      <c r="T77" s="397"/>
      <c r="U77" s="398"/>
      <c r="V77" s="199"/>
      <c r="W77" s="135"/>
      <c r="X77" s="135"/>
      <c r="Y77" s="135"/>
    </row>
    <row r="78" spans="1:31">
      <c r="A78" s="184"/>
      <c r="B78" s="226" t="s">
        <v>419</v>
      </c>
      <c r="C78" s="380" t="s">
        <v>421</v>
      </c>
      <c r="D78" s="381"/>
      <c r="E78" s="381"/>
      <c r="F78" s="381"/>
      <c r="G78" s="381"/>
      <c r="H78" s="381"/>
      <c r="I78" s="381"/>
      <c r="J78" s="381"/>
      <c r="K78" s="381"/>
      <c r="L78" s="381"/>
      <c r="M78" s="381"/>
      <c r="N78" s="381"/>
      <c r="O78" s="381"/>
      <c r="P78" s="381"/>
      <c r="Q78" s="381"/>
      <c r="R78" s="224"/>
      <c r="S78" s="393"/>
      <c r="T78" s="397"/>
      <c r="U78" s="398"/>
      <c r="V78" s="199"/>
      <c r="W78" s="135"/>
      <c r="X78" s="135"/>
      <c r="Y78" s="135"/>
    </row>
    <row r="79" spans="1:31" ht="34.5" customHeight="1">
      <c r="A79" s="184"/>
      <c r="B79" s="226" t="s">
        <v>419</v>
      </c>
      <c r="C79" s="402" t="s">
        <v>300</v>
      </c>
      <c r="D79" s="403"/>
      <c r="E79" s="403"/>
      <c r="F79" s="403"/>
      <c r="G79" s="403"/>
      <c r="H79" s="403"/>
      <c r="I79" s="403"/>
      <c r="J79" s="403"/>
      <c r="K79" s="403"/>
      <c r="L79" s="403"/>
      <c r="M79" s="403"/>
      <c r="N79" s="403"/>
      <c r="O79" s="403"/>
      <c r="P79" s="403"/>
      <c r="Q79" s="403"/>
      <c r="R79" s="224"/>
      <c r="S79" s="393"/>
      <c r="T79" s="397"/>
      <c r="U79" s="398"/>
      <c r="V79" s="199"/>
      <c r="W79" s="135"/>
      <c r="X79" s="135"/>
      <c r="Y79" s="135"/>
    </row>
    <row r="80" spans="1:31" ht="14.25" thickBot="1">
      <c r="A80" s="184"/>
      <c r="B80" s="226" t="s">
        <v>419</v>
      </c>
      <c r="C80" s="384" t="s">
        <v>299</v>
      </c>
      <c r="D80" s="384"/>
      <c r="E80" s="384"/>
      <c r="F80" s="384"/>
      <c r="G80" s="384"/>
      <c r="H80" s="384"/>
      <c r="I80" s="384"/>
      <c r="J80" s="384"/>
      <c r="K80" s="384"/>
      <c r="L80" s="384"/>
      <c r="M80" s="384"/>
      <c r="N80" s="384"/>
      <c r="O80" s="384"/>
      <c r="P80" s="384"/>
      <c r="Q80" s="384"/>
      <c r="R80" s="224"/>
      <c r="S80" s="394"/>
      <c r="T80" s="399"/>
      <c r="U80" s="400"/>
      <c r="V80" s="184"/>
    </row>
    <row r="81" spans="1:22">
      <c r="A81" s="184"/>
      <c r="B81" s="227" t="s">
        <v>419</v>
      </c>
      <c r="C81" s="385" t="s">
        <v>359</v>
      </c>
      <c r="D81" s="385"/>
      <c r="E81" s="385"/>
      <c r="F81" s="385"/>
      <c r="G81" s="385"/>
      <c r="H81" s="385"/>
      <c r="I81" s="385"/>
      <c r="J81" s="385"/>
      <c r="K81" s="385"/>
      <c r="L81" s="385"/>
      <c r="M81" s="385"/>
      <c r="N81" s="385"/>
      <c r="O81" s="385"/>
      <c r="P81" s="385"/>
      <c r="Q81" s="385"/>
      <c r="R81" s="228"/>
      <c r="S81" s="229"/>
      <c r="T81" s="229"/>
      <c r="U81" s="192"/>
      <c r="V81" s="184"/>
    </row>
    <row r="82" spans="1:22">
      <c r="A82" s="184"/>
      <c r="B82" s="185"/>
      <c r="C82" s="185"/>
      <c r="D82" s="185"/>
      <c r="E82" s="185"/>
      <c r="F82" s="185"/>
      <c r="G82" s="185"/>
      <c r="H82" s="185"/>
      <c r="I82" s="185"/>
      <c r="J82" s="185"/>
      <c r="K82" s="185"/>
      <c r="L82" s="185"/>
      <c r="M82" s="185"/>
      <c r="N82" s="185"/>
      <c r="O82" s="185"/>
      <c r="P82" s="190"/>
      <c r="Q82" s="185"/>
      <c r="R82" s="185"/>
      <c r="S82" s="190"/>
      <c r="T82" s="190"/>
      <c r="U82" s="192"/>
      <c r="V82" s="184"/>
    </row>
  </sheetData>
  <sheetProtection sheet="1" objects="1" scenarios="1" formatCells="0" selectLockedCells="1"/>
  <mergeCells count="149">
    <mergeCell ref="C80:Q80"/>
    <mergeCell ref="C81:Q81"/>
    <mergeCell ref="S70:T70"/>
    <mergeCell ref="B71:O71"/>
    <mergeCell ref="S71:T71"/>
    <mergeCell ref="B73:K73"/>
    <mergeCell ref="C75:Q75"/>
    <mergeCell ref="S75:S80"/>
    <mergeCell ref="T75:U80"/>
    <mergeCell ref="C76:Q77"/>
    <mergeCell ref="C79:Q79"/>
    <mergeCell ref="W63:X65"/>
    <mergeCell ref="C64:C70"/>
    <mergeCell ref="D64:H70"/>
    <mergeCell ref="J64:O64"/>
    <mergeCell ref="S64:T64"/>
    <mergeCell ref="S65:T65"/>
    <mergeCell ref="S66:T66"/>
    <mergeCell ref="S67:T67"/>
    <mergeCell ref="S68:T68"/>
    <mergeCell ref="S69:T69"/>
    <mergeCell ref="J60:O60"/>
    <mergeCell ref="S60:T60"/>
    <mergeCell ref="J61:O61"/>
    <mergeCell ref="S61:T61"/>
    <mergeCell ref="S62:T62"/>
    <mergeCell ref="S63:T63"/>
    <mergeCell ref="C78:Q78"/>
    <mergeCell ref="C56:C61"/>
    <mergeCell ref="D56:H61"/>
    <mergeCell ref="J56:O56"/>
    <mergeCell ref="S56:T56"/>
    <mergeCell ref="J57:O57"/>
    <mergeCell ref="S57:T57"/>
    <mergeCell ref="J58:O58"/>
    <mergeCell ref="S58:T58"/>
    <mergeCell ref="J59:O59"/>
    <mergeCell ref="S59:T59"/>
    <mergeCell ref="C49:C55"/>
    <mergeCell ref="D49:H55"/>
    <mergeCell ref="J49:L53"/>
    <mergeCell ref="M49:O49"/>
    <mergeCell ref="P49:P53"/>
    <mergeCell ref="S49:T53"/>
    <mergeCell ref="J55:O55"/>
    <mergeCell ref="S55:T55"/>
    <mergeCell ref="U49:U53"/>
    <mergeCell ref="M50:O50"/>
    <mergeCell ref="M51:O51"/>
    <mergeCell ref="M52:O52"/>
    <mergeCell ref="M53:O53"/>
    <mergeCell ref="S54:T54"/>
    <mergeCell ref="S44:T44"/>
    <mergeCell ref="J45:O45"/>
    <mergeCell ref="S45:T45"/>
    <mergeCell ref="J46:O46"/>
    <mergeCell ref="S46:T46"/>
    <mergeCell ref="J47:O47"/>
    <mergeCell ref="S47:T47"/>
    <mergeCell ref="D48:H48"/>
    <mergeCell ref="J48:O48"/>
    <mergeCell ref="S48:T48"/>
    <mergeCell ref="C36:C37"/>
    <mergeCell ref="D36:H37"/>
    <mergeCell ref="J36:O36"/>
    <mergeCell ref="S36:T36"/>
    <mergeCell ref="J37:O37"/>
    <mergeCell ref="S37:T37"/>
    <mergeCell ref="B38:B70"/>
    <mergeCell ref="C38:C41"/>
    <mergeCell ref="D38:H41"/>
    <mergeCell ref="J38:O38"/>
    <mergeCell ref="S38:T38"/>
    <mergeCell ref="J39:O39"/>
    <mergeCell ref="S39:T39"/>
    <mergeCell ref="J40:O40"/>
    <mergeCell ref="S40:T40"/>
    <mergeCell ref="J41:O41"/>
    <mergeCell ref="S41:T41"/>
    <mergeCell ref="C42:C47"/>
    <mergeCell ref="D42:H47"/>
    <mergeCell ref="J42:O42"/>
    <mergeCell ref="S42:T42"/>
    <mergeCell ref="J43:O43"/>
    <mergeCell ref="S43:T43"/>
    <mergeCell ref="J44:O44"/>
    <mergeCell ref="D32:H35"/>
    <mergeCell ref="J32:O32"/>
    <mergeCell ref="S32:T32"/>
    <mergeCell ref="J33:O33"/>
    <mergeCell ref="S33:T33"/>
    <mergeCell ref="J34:O34"/>
    <mergeCell ref="S34:T34"/>
    <mergeCell ref="J35:O35"/>
    <mergeCell ref="S35:T35"/>
    <mergeCell ref="B25:B37"/>
    <mergeCell ref="C25:C26"/>
    <mergeCell ref="D25:H26"/>
    <mergeCell ref="J25:O25"/>
    <mergeCell ref="S25:T25"/>
    <mergeCell ref="J26:O26"/>
    <mergeCell ref="S26:T26"/>
    <mergeCell ref="C27:C29"/>
    <mergeCell ref="D27:H29"/>
    <mergeCell ref="I27:I28"/>
    <mergeCell ref="J27:M28"/>
    <mergeCell ref="N27:O27"/>
    <mergeCell ref="S27:T27"/>
    <mergeCell ref="N28:O28"/>
    <mergeCell ref="S28:T28"/>
    <mergeCell ref="J29:O29"/>
    <mergeCell ref="S29:T29"/>
    <mergeCell ref="C30:C31"/>
    <mergeCell ref="D30:H31"/>
    <mergeCell ref="J30:O30"/>
    <mergeCell ref="S30:T30"/>
    <mergeCell ref="J31:O31"/>
    <mergeCell ref="S31:T31"/>
    <mergeCell ref="C32:C35"/>
    <mergeCell ref="J16:K16"/>
    <mergeCell ref="L16:O16"/>
    <mergeCell ref="B18:U18"/>
    <mergeCell ref="C20:D20"/>
    <mergeCell ref="E20:T20"/>
    <mergeCell ref="C22:D22"/>
    <mergeCell ref="E22:T22"/>
    <mergeCell ref="P23:S23"/>
    <mergeCell ref="B24:O24"/>
    <mergeCell ref="S24:T24"/>
    <mergeCell ref="J11:L11"/>
    <mergeCell ref="J12:K12"/>
    <mergeCell ref="L12:U12"/>
    <mergeCell ref="J13:K13"/>
    <mergeCell ref="L13:U13"/>
    <mergeCell ref="J14:K14"/>
    <mergeCell ref="L14:R14"/>
    <mergeCell ref="S14:T14"/>
    <mergeCell ref="J15:K15"/>
    <mergeCell ref="L15:R15"/>
    <mergeCell ref="S15:V15"/>
    <mergeCell ref="E1:O2"/>
    <mergeCell ref="P1:T1"/>
    <mergeCell ref="P2:T5"/>
    <mergeCell ref="B6:O7"/>
    <mergeCell ref="P6:T6"/>
    <mergeCell ref="B8:C8"/>
    <mergeCell ref="P8:T8"/>
    <mergeCell ref="B9:I9"/>
    <mergeCell ref="C10:I10"/>
  </mergeCells>
  <phoneticPr fontId="131"/>
  <conditionalFormatting sqref="R59">
    <cfRule type="expression" dxfId="257" priority="67" stopIfTrue="1">
      <formula>$P$59=""</formula>
    </cfRule>
  </conditionalFormatting>
  <conditionalFormatting sqref="P54:P70 P25:P48">
    <cfRule type="expression" dxfId="256" priority="51" stopIfTrue="1">
      <formula>P25=""</formula>
    </cfRule>
  </conditionalFormatting>
  <conditionalFormatting sqref="R71">
    <cfRule type="cellIs" dxfId="255" priority="90" stopIfTrue="1" operator="notEqual">
      <formula>$P$27="○"</formula>
    </cfRule>
  </conditionalFormatting>
  <conditionalFormatting sqref="L16 L12:L14">
    <cfRule type="expression" dxfId="254" priority="89" stopIfTrue="1">
      <formula>L12&lt;&gt;""</formula>
    </cfRule>
  </conditionalFormatting>
  <conditionalFormatting sqref="B9:H9">
    <cfRule type="expression" dxfId="253" priority="88" stopIfTrue="1">
      <formula>$B$9&lt;&gt;""</formula>
    </cfRule>
  </conditionalFormatting>
  <conditionalFormatting sqref="E20">
    <cfRule type="expression" dxfId="252" priority="87" stopIfTrue="1">
      <formula>$E$20&lt;&gt;""</formula>
    </cfRule>
  </conditionalFormatting>
  <conditionalFormatting sqref="L15">
    <cfRule type="expression" dxfId="251" priority="86" stopIfTrue="1">
      <formula>$L$15&lt;&gt;""</formula>
    </cfRule>
  </conditionalFormatting>
  <conditionalFormatting sqref="P8">
    <cfRule type="expression" dxfId="250" priority="91" stopIfTrue="1">
      <formula>$P$8&lt;&gt;""</formula>
    </cfRule>
  </conditionalFormatting>
  <conditionalFormatting sqref="R25">
    <cfRule type="expression" dxfId="249" priority="85" stopIfTrue="1">
      <formula>$P$25=""</formula>
    </cfRule>
  </conditionalFormatting>
  <conditionalFormatting sqref="R27">
    <cfRule type="expression" dxfId="248" priority="84" stopIfTrue="1">
      <formula>$P$27=""</formula>
    </cfRule>
  </conditionalFormatting>
  <conditionalFormatting sqref="R29">
    <cfRule type="expression" dxfId="246" priority="82" stopIfTrue="1">
      <formula>$P$29=""</formula>
    </cfRule>
  </conditionalFormatting>
  <conditionalFormatting sqref="R30">
    <cfRule type="expression" dxfId="245" priority="81" stopIfTrue="1">
      <formula>$P$30=""</formula>
    </cfRule>
  </conditionalFormatting>
  <conditionalFormatting sqref="R38">
    <cfRule type="expression" dxfId="244" priority="80" stopIfTrue="1">
      <formula>$P$38=""</formula>
    </cfRule>
  </conditionalFormatting>
  <conditionalFormatting sqref="R39">
    <cfRule type="expression" dxfId="243" priority="79" stopIfTrue="1">
      <formula>$P$39=""</formula>
    </cfRule>
  </conditionalFormatting>
  <conditionalFormatting sqref="R40">
    <cfRule type="expression" dxfId="242" priority="78" stopIfTrue="1">
      <formula>$P$40=""</formula>
    </cfRule>
  </conditionalFormatting>
  <conditionalFormatting sqref="R41">
    <cfRule type="expression" dxfId="241" priority="77" stopIfTrue="1">
      <formula>$P$41=""</formula>
    </cfRule>
  </conditionalFormatting>
  <conditionalFormatting sqref="R45">
    <cfRule type="expression" dxfId="240" priority="76" stopIfTrue="1">
      <formula>$P$45=""</formula>
    </cfRule>
  </conditionalFormatting>
  <conditionalFormatting sqref="R46">
    <cfRule type="expression" dxfId="239" priority="75" stopIfTrue="1">
      <formula>$P$46=""</formula>
    </cfRule>
  </conditionalFormatting>
  <conditionalFormatting sqref="R48">
    <cfRule type="expression" dxfId="238" priority="74" stopIfTrue="1">
      <formula>$P$48=""</formula>
    </cfRule>
  </conditionalFormatting>
  <conditionalFormatting sqref="R55">
    <cfRule type="expression" dxfId="236" priority="72" stopIfTrue="1">
      <formula>$P$55=""</formula>
    </cfRule>
  </conditionalFormatting>
  <conditionalFormatting sqref="R56">
    <cfRule type="expression" dxfId="235" priority="71" stopIfTrue="1">
      <formula>$P$56=""</formula>
    </cfRule>
  </conditionalFormatting>
  <conditionalFormatting sqref="R57">
    <cfRule type="expression" dxfId="234" priority="70" stopIfTrue="1">
      <formula>$P$57=""</formula>
    </cfRule>
  </conditionalFormatting>
  <conditionalFormatting sqref="R58">
    <cfRule type="expression" dxfId="233" priority="69" stopIfTrue="1">
      <formula>$P$58=""</formula>
    </cfRule>
  </conditionalFormatting>
  <conditionalFormatting sqref="R60">
    <cfRule type="expression" dxfId="232" priority="68" stopIfTrue="1">
      <formula>$P$60=""</formula>
    </cfRule>
  </conditionalFormatting>
  <conditionalFormatting sqref="R61">
    <cfRule type="expression" dxfId="231" priority="66" stopIfTrue="1">
      <formula>$P$61=""</formula>
    </cfRule>
  </conditionalFormatting>
  <conditionalFormatting sqref="R64">
    <cfRule type="expression" dxfId="230" priority="65" stopIfTrue="1">
      <formula>$P$64=""</formula>
    </cfRule>
  </conditionalFormatting>
  <conditionalFormatting sqref="R65">
    <cfRule type="expression" dxfId="229" priority="64" stopIfTrue="1">
      <formula>$P$65=""</formula>
    </cfRule>
  </conditionalFormatting>
  <conditionalFormatting sqref="R66">
    <cfRule type="expression" dxfId="228" priority="63" stopIfTrue="1">
      <formula>$P$66=""</formula>
    </cfRule>
  </conditionalFormatting>
  <conditionalFormatting sqref="R67">
    <cfRule type="expression" dxfId="227" priority="62" stopIfTrue="1">
      <formula>$P$67=""</formula>
    </cfRule>
  </conditionalFormatting>
  <conditionalFormatting sqref="R68">
    <cfRule type="expression" dxfId="226" priority="61" stopIfTrue="1">
      <formula>$P$68=""</formula>
    </cfRule>
  </conditionalFormatting>
  <conditionalFormatting sqref="R69">
    <cfRule type="expression" dxfId="225" priority="60" stopIfTrue="1">
      <formula>$P$69=""</formula>
    </cfRule>
  </conditionalFormatting>
  <conditionalFormatting sqref="R70">
    <cfRule type="expression" dxfId="224" priority="59" stopIfTrue="1">
      <formula>$P$70=""</formula>
    </cfRule>
  </conditionalFormatting>
  <conditionalFormatting sqref="R49:R52">
    <cfRule type="expression" dxfId="223" priority="56" stopIfTrue="1">
      <formula>$P$49=""</formula>
    </cfRule>
    <cfRule type="expression" dxfId="222" priority="57" stopIfTrue="1">
      <formula>$X$52&gt;1</formula>
    </cfRule>
    <cfRule type="expression" dxfId="221" priority="58" stopIfTrue="1">
      <formula>$Y$52=1</formula>
    </cfRule>
  </conditionalFormatting>
  <conditionalFormatting sqref="R53">
    <cfRule type="expression" dxfId="220" priority="53" stopIfTrue="1">
      <formula>$P$49=""</formula>
    </cfRule>
    <cfRule type="expression" dxfId="219" priority="54" stopIfTrue="1">
      <formula>$X$53&gt;1</formula>
    </cfRule>
    <cfRule type="expression" dxfId="218" priority="55" stopIfTrue="1">
      <formula>$Y$53=1</formula>
    </cfRule>
  </conditionalFormatting>
  <conditionalFormatting sqref="E22">
    <cfRule type="expression" dxfId="217" priority="52" stopIfTrue="1">
      <formula>$E$22&lt;&gt;""</formula>
    </cfRule>
  </conditionalFormatting>
  <conditionalFormatting sqref="P49:P53">
    <cfRule type="expression" dxfId="216" priority="50" stopIfTrue="1">
      <formula>$P$49=""</formula>
    </cfRule>
  </conditionalFormatting>
  <conditionalFormatting sqref="R26">
    <cfRule type="expression" dxfId="215" priority="49" stopIfTrue="1">
      <formula>$P$26=""</formula>
    </cfRule>
  </conditionalFormatting>
  <conditionalFormatting sqref="R31">
    <cfRule type="expression" dxfId="214" priority="48" stopIfTrue="1">
      <formula>$P$31=""</formula>
    </cfRule>
  </conditionalFormatting>
  <conditionalFormatting sqref="R47">
    <cfRule type="expression" dxfId="213" priority="47" stopIfTrue="1">
      <formula>$P$47=""</formula>
    </cfRule>
  </conditionalFormatting>
  <conditionalFormatting sqref="R62">
    <cfRule type="expression" dxfId="212" priority="46">
      <formula>$P$62=""</formula>
    </cfRule>
  </conditionalFormatting>
  <conditionalFormatting sqref="R63">
    <cfRule type="expression" dxfId="211" priority="45">
      <formula>$P$63=""</formula>
    </cfRule>
  </conditionalFormatting>
  <conditionalFormatting sqref="U25">
    <cfRule type="expression" dxfId="210" priority="44" stopIfTrue="1">
      <formula>$R$25=""</formula>
    </cfRule>
  </conditionalFormatting>
  <conditionalFormatting sqref="U26">
    <cfRule type="expression" dxfId="209" priority="43" stopIfTrue="1">
      <formula>$R$26=""</formula>
    </cfRule>
  </conditionalFormatting>
  <conditionalFormatting sqref="P2">
    <cfRule type="expression" dxfId="208" priority="42" stopIfTrue="1">
      <formula>$X$3="無　効"</formula>
    </cfRule>
  </conditionalFormatting>
  <conditionalFormatting sqref="B3:O3">
    <cfRule type="expression" dxfId="207" priority="92" stopIfTrue="1">
      <formula>$B$3&lt;&gt;""</formula>
    </cfRule>
  </conditionalFormatting>
  <conditionalFormatting sqref="P9:T9">
    <cfRule type="expression" dxfId="206" priority="93" stopIfTrue="1">
      <formula>$B$4&lt;&gt;""</formula>
    </cfRule>
  </conditionalFormatting>
  <conditionalFormatting sqref="B5:O5">
    <cfRule type="expression" dxfId="205" priority="94" stopIfTrue="1">
      <formula>$B$5&lt;&gt;""</formula>
    </cfRule>
  </conditionalFormatting>
  <conditionalFormatting sqref="B6:O7">
    <cfRule type="expression" dxfId="204" priority="41" stopIfTrue="1">
      <formula>$B$6&lt;&gt;""</formula>
    </cfRule>
  </conditionalFormatting>
  <conditionalFormatting sqref="E1">
    <cfRule type="expression" dxfId="203" priority="40" stopIfTrue="1">
      <formula>$E$1&lt;&gt;""</formula>
    </cfRule>
  </conditionalFormatting>
  <conditionalFormatting sqref="B4:O4">
    <cfRule type="expression" dxfId="202" priority="39" stopIfTrue="1">
      <formula>$B$4&lt;&gt;""</formula>
    </cfRule>
  </conditionalFormatting>
  <conditionalFormatting sqref="U27">
    <cfRule type="expression" dxfId="201" priority="38" stopIfTrue="1">
      <formula>$R$27=""</formula>
    </cfRule>
  </conditionalFormatting>
  <conditionalFormatting sqref="U28">
    <cfRule type="expression" dxfId="200" priority="37" stopIfTrue="1">
      <formula>$R$28=""</formula>
    </cfRule>
  </conditionalFormatting>
  <conditionalFormatting sqref="U29">
    <cfRule type="expression" dxfId="199" priority="36" stopIfTrue="1">
      <formula>$R$29=""</formula>
    </cfRule>
  </conditionalFormatting>
  <conditionalFormatting sqref="U30">
    <cfRule type="expression" dxfId="198" priority="35" stopIfTrue="1">
      <formula>$R$30=""</formula>
    </cfRule>
  </conditionalFormatting>
  <conditionalFormatting sqref="U31">
    <cfRule type="expression" dxfId="197" priority="34" stopIfTrue="1">
      <formula>$R$31=""</formula>
    </cfRule>
  </conditionalFormatting>
  <conditionalFormatting sqref="U38">
    <cfRule type="expression" dxfId="196" priority="33" stopIfTrue="1">
      <formula>$R$38=""</formula>
    </cfRule>
  </conditionalFormatting>
  <conditionalFormatting sqref="U39">
    <cfRule type="expression" dxfId="195" priority="32" stopIfTrue="1">
      <formula>$R$39=""</formula>
    </cfRule>
  </conditionalFormatting>
  <conditionalFormatting sqref="U40">
    <cfRule type="expression" dxfId="194" priority="31" stopIfTrue="1">
      <formula>$R$40=""</formula>
    </cfRule>
  </conditionalFormatting>
  <conditionalFormatting sqref="U41">
    <cfRule type="expression" dxfId="193" priority="30" stopIfTrue="1">
      <formula>$R$41=""</formula>
    </cfRule>
  </conditionalFormatting>
  <conditionalFormatting sqref="U45">
    <cfRule type="expression" dxfId="192" priority="29" stopIfTrue="1">
      <formula>$R$45=""</formula>
    </cfRule>
  </conditionalFormatting>
  <conditionalFormatting sqref="U46">
    <cfRule type="expression" dxfId="191" priority="28" stopIfTrue="1">
      <formula>$R$46=""</formula>
    </cfRule>
  </conditionalFormatting>
  <conditionalFormatting sqref="U47">
    <cfRule type="expression" dxfId="190" priority="27" stopIfTrue="1">
      <formula>$R$47=""</formula>
    </cfRule>
  </conditionalFormatting>
  <conditionalFormatting sqref="U48">
    <cfRule type="expression" dxfId="189" priority="26" stopIfTrue="1">
      <formula>$R$48=""</formula>
    </cfRule>
  </conditionalFormatting>
  <conditionalFormatting sqref="U49:U53">
    <cfRule type="cellIs" dxfId="188" priority="7" stopIfTrue="1" operator="greaterThan">
      <formula>""</formula>
    </cfRule>
  </conditionalFormatting>
  <conditionalFormatting sqref="U54">
    <cfRule type="expression" dxfId="187" priority="25" stopIfTrue="1">
      <formula>$R$54=""</formula>
    </cfRule>
  </conditionalFormatting>
  <conditionalFormatting sqref="U55">
    <cfRule type="expression" dxfId="186" priority="24" stopIfTrue="1">
      <formula>$R$55=""</formula>
    </cfRule>
  </conditionalFormatting>
  <conditionalFormatting sqref="U56">
    <cfRule type="expression" dxfId="185" priority="23" stopIfTrue="1">
      <formula>$R$56=""</formula>
    </cfRule>
  </conditionalFormatting>
  <conditionalFormatting sqref="U57">
    <cfRule type="expression" dxfId="184" priority="22" stopIfTrue="1">
      <formula>$R$57=""</formula>
    </cfRule>
  </conditionalFormatting>
  <conditionalFormatting sqref="U58">
    <cfRule type="expression" dxfId="183" priority="21" stopIfTrue="1">
      <formula>$R$58=""</formula>
    </cfRule>
  </conditionalFormatting>
  <conditionalFormatting sqref="U59">
    <cfRule type="expression" dxfId="182" priority="20" stopIfTrue="1">
      <formula>$R$59=""</formula>
    </cfRule>
  </conditionalFormatting>
  <conditionalFormatting sqref="U60">
    <cfRule type="expression" dxfId="181" priority="19" stopIfTrue="1">
      <formula>$R$60=""</formula>
    </cfRule>
  </conditionalFormatting>
  <conditionalFormatting sqref="U61">
    <cfRule type="expression" dxfId="180" priority="18" stopIfTrue="1">
      <formula>$R$61=""</formula>
    </cfRule>
  </conditionalFormatting>
  <conditionalFormatting sqref="U62">
    <cfRule type="expression" dxfId="179" priority="17" stopIfTrue="1">
      <formula>$R$62=""</formula>
    </cfRule>
  </conditionalFormatting>
  <conditionalFormatting sqref="U63">
    <cfRule type="expression" dxfId="178" priority="16" stopIfTrue="1">
      <formula>$R$63=""</formula>
    </cfRule>
  </conditionalFormatting>
  <conditionalFormatting sqref="U64">
    <cfRule type="expression" dxfId="177" priority="15" stopIfTrue="1">
      <formula>$R$64=""</formula>
    </cfRule>
  </conditionalFormatting>
  <conditionalFormatting sqref="U65">
    <cfRule type="expression" dxfId="176" priority="14" stopIfTrue="1">
      <formula>$R$65=""</formula>
    </cfRule>
  </conditionalFormatting>
  <conditionalFormatting sqref="U66">
    <cfRule type="expression" dxfId="175" priority="13" stopIfTrue="1">
      <formula>$R$66=""</formula>
    </cfRule>
  </conditionalFormatting>
  <conditionalFormatting sqref="U67">
    <cfRule type="expression" dxfId="174" priority="12" stopIfTrue="1">
      <formula>$R$67=""</formula>
    </cfRule>
  </conditionalFormatting>
  <conditionalFormatting sqref="U68">
    <cfRule type="expression" dxfId="173" priority="11" stopIfTrue="1">
      <formula>$R$68=""</formula>
    </cfRule>
  </conditionalFormatting>
  <conditionalFormatting sqref="U69">
    <cfRule type="expression" dxfId="172" priority="10" stopIfTrue="1">
      <formula>$R$69=""</formula>
    </cfRule>
  </conditionalFormatting>
  <conditionalFormatting sqref="U70">
    <cfRule type="expression" dxfId="171" priority="9" stopIfTrue="1">
      <formula>$R$70=""</formula>
    </cfRule>
  </conditionalFormatting>
  <conditionalFormatting sqref="R42:R44">
    <cfRule type="expression" dxfId="170" priority="8" stopIfTrue="1">
      <formula>$P$32=""</formula>
    </cfRule>
  </conditionalFormatting>
  <conditionalFormatting sqref="R28">
    <cfRule type="expression" dxfId="5" priority="6" stopIfTrue="1">
      <formula>$P$25=""</formula>
    </cfRule>
  </conditionalFormatting>
  <conditionalFormatting sqref="AJ56">
    <cfRule type="expression" dxfId="3" priority="4" stopIfTrue="1">
      <formula>$P$25=""</formula>
    </cfRule>
  </conditionalFormatting>
  <conditionalFormatting sqref="R54">
    <cfRule type="expression" dxfId="2" priority="1" stopIfTrue="1">
      <formula>$P$49=""</formula>
    </cfRule>
    <cfRule type="expression" dxfId="1" priority="2" stopIfTrue="1">
      <formula>$X$52&gt;1</formula>
    </cfRule>
    <cfRule type="expression" dxfId="0" priority="3" stopIfTrue="1">
      <formula>$Y$52=1</formula>
    </cfRule>
  </conditionalFormatting>
  <dataValidations count="38">
    <dataValidation type="list" allowBlank="1" showInputMessage="1" showErrorMessage="1" errorTitle="不適切な入力です" error="入札説明書を確認してください。_x000a_0、0.5、1　のいずれかを入力してください。_x000a_もしくは、評価対象ではない項目です。" sqref="R63">
      <formula1>$Z$63:$AB$63</formula1>
    </dataValidation>
    <dataValidation type="list" allowBlank="1" showInputMessage="1" showErrorMessage="1" errorTitle="不適切な入力です" error="入札説明書を確認してください。0、-1　のいずれかを入力してください。_x000a_もしくは、評価対象ではない項目です.。_x000a_" sqref="R66">
      <formula1>$Z$66:$AB$66</formula1>
    </dataValidation>
    <dataValidation type="list" allowBlank="1" showInputMessage="1" showErrorMessage="1" errorTitle="不適切な入力です" error="入札説明書を確認してください。_x000a_0、-1　のいずれかを入力してください。_x000a_もしくは、評価対象ではない項目です。" sqref="R65">
      <formula1>$Z$65:$AB$65</formula1>
    </dataValidation>
    <dataValidation type="list" allowBlank="1" showInputMessage="1" showErrorMessage="1" errorTitle="不適切な入力です" error="入札説明書を確認してください。_x000a_0、1　のいずれかを入力してください。_x000a_もしくは、評価対象ではない項目です。" sqref="R60">
      <formula1>$Z$60:$AB$60</formula1>
    </dataValidation>
    <dataValidation type="list" allowBlank="1" showInputMessage="1" showErrorMessage="1" errorTitle="不適切な入力です" error="入札説明書を確認してください。_x000a_0、1　のいずれかを入力してください。_x000a_もしくは、評価対象ではない項目です。" sqref="R58">
      <formula1>$Z$58:$AB$58</formula1>
    </dataValidation>
    <dataValidation type="list" allowBlank="1" showInputMessage="1" showErrorMessage="1" errorTitle="不適切な入力です" error="入札説明書を確認してください。_x000a_0、1　のいずれかを入力してください。_x000a_もしくは、評価対象ではない項目です。" sqref="R55">
      <formula1>$Z$55:$AB$55</formula1>
    </dataValidation>
    <dataValidation type="list" allowBlank="1" showInputMessage="1" showErrorMessage="1" errorTitle="不適切な入力です" error="入札説明書を確認してください。_x000a_0 、0.5 、1 のいずれかを入力してください。_x000a_もしくは、評価対象ではない項目です。" sqref="R48">
      <formula1>$Z$48:$AC$48</formula1>
    </dataValidation>
    <dataValidation type="list" allowBlank="1" showInputMessage="1" showErrorMessage="1" errorTitle="不適切な入力です" error="入札説明書を確認してください。_x000a_0、1　のいずれかを入力してください。_x000a_もしくは、評価対象ではない項目です。_x000a_" sqref="R59">
      <formula1>$Z$59:$AB$59</formula1>
    </dataValidation>
    <dataValidation type="list" allowBlank="1" showInputMessage="1" showErrorMessage="1" errorTitle="不適切な入力です" error="入札説明書を確認してください。_x000a_0 、0.5 、1 のいずれかを入力してください。_x000a_もしくは、評価対象ではない項目です。" sqref="R57">
      <formula1>$Z$57:$AC$57</formula1>
    </dataValidation>
    <dataValidation type="list" allowBlank="1" showInputMessage="1" showErrorMessage="1" errorTitle="難工事完了実績" error="０～３の整数しか入力できません。_x000a_もしくは、評価対象ではない項目です。" promptTitle="入力の注意" prompt="・過去1年度間に３件以上の難工事完了実績がある→３点_x000a_・過去1年度間に２件の難工事完了実績がある→２点_x000a_・過去1年度間に１件の難工事完了実績がある→１点_x000a_・難工事完了実績がない→０点" sqref="R61">
      <formula1>$Z$61:$AD$61</formula1>
    </dataValidation>
    <dataValidation type="list" allowBlank="1" showInputMessage="1" showErrorMessage="1" errorTitle="不適切な入力です" error="入札説明書を確認してください。_x000a_0、1　のいずれかを入力してください。_x000a_もしくは、評価対象ではない項目です。" sqref="R62">
      <formula1>$Z$62:$AB$62</formula1>
    </dataValidation>
    <dataValidation type="list" allowBlank="1" showInputMessage="1" showErrorMessage="1" errorTitle="不適切な入力です" error="入札説明書を確認してください。0、-1　のいずれかを入力してください。_x000a_もしくは、評価対象ではない項目です。" sqref="R68">
      <formula1>$Z$68:$AB$68</formula1>
    </dataValidation>
    <dataValidation type="list" allowBlank="1" showInputMessage="1" showErrorMessage="1" errorTitle="不適切な入力です" error="入札説明書を確認してください。_x000a_0、-1　のいずれかを入力してください。_x000a_もしくは、評価対象ではない項目です。" sqref="R70">
      <formula1>$Z$70:$AB$70</formula1>
    </dataValidation>
    <dataValidation type="list" operator="equal" allowBlank="1" showInputMessage="1" showErrorMessage="1" errorTitle="実績なしの場合" error="実績なしの場合は「０」を入力してください。_x000a_もしくは、評価対象ではない項目です。" promptTitle="入力の注意" prompt="この評価項目は該当するものを１つだけ選択。_x000a__x000a_２つ以上選択するとケ(ｱ)項目の得点セルがすべて赤くなります。_x000a_赤の場合、点数は表示されますが合計に加点されません。" sqref="R53">
      <formula1>$Z$53:$AB$53</formula1>
    </dataValidation>
    <dataValidation type="list" operator="equal" allowBlank="1" showInputMessage="1" showErrorMessage="1" errorTitle="研修参加のみの実績で良いですか？" error="研修参加実績は過去１年度間です。_x000a_実績がある場合は「０．５」を入力してください。_x000a_ボランティア活動及びインターンシップ実績、又は研修参加実績のうち、いずれか１つの実績を評価します。_x000a_もしくは、評価対象ではない項目です。" promptTitle="入力の注意" prompt="この評価項目は該当するものを１つだけ選択。_x000a__x000a_２つ以上選択するとケ(ｱ)項目の得点セルがすべて赤くなります。_x000a_赤の場合、点数は表示されますが合計に加点されません。" sqref="R52">
      <formula1>$Z$52:$AB$52</formula1>
    </dataValidation>
    <dataValidation type="list" imeMode="off" allowBlank="1" showInputMessage="1" showErrorMessage="1" errorTitle="不適切な入力です" error="発注者側で入力する項目です。_x000a_入力しないでください。_x000a_" sqref="R32:R37 R42:R44">
      <formula1>"－"</formula1>
    </dataValidation>
    <dataValidation type="list" allowBlank="1" showInputMessage="1" showErrorMessage="1" errorTitle="不適切な入力です" error="入札説明書を確認してください。_x000a_0、-1　のいずれかを入力してください。_x000a_もしくは、評価対象ではない項目です。" sqref="R64">
      <formula1>$Z$64:$AB$64</formula1>
    </dataValidation>
    <dataValidation type="list" allowBlank="1" showInputMessage="1" showErrorMessage="1" errorTitle="不適切な入力です" error="入札説明書を確認してください。_x000a_0、1　のいずれかを入力してください。_x000a_もしくは、評価対象ではない項目です。" sqref="R46">
      <formula1>$Z$46:$AB$46</formula1>
    </dataValidation>
    <dataValidation type="list" allowBlank="1" showInputMessage="1" showErrorMessage="1" errorTitle="不適切な入力です" error="入札説明書を確認してください。_x000a_0、1　のいずれかを入力してください。_x000a_もしくは、評価対象ではない項目です。" sqref="R45">
      <formula1>$Z$45:$AB$45</formula1>
    </dataValidation>
    <dataValidation type="list" allowBlank="1" showInputMessage="1" showErrorMessage="1" errorTitle="不適切な入力です" error="入札説明書を確認してください。_x000a_0、1　のいずれかを入力してください。_x000a_もしくは、評価対象ではない項目です。" sqref="R39">
      <formula1>$Z$39:$AB$39</formula1>
    </dataValidation>
    <dataValidation type="list" imeMode="off" allowBlank="1" showInputMessage="1" showErrorMessage="1" errorTitle="不適切な入力です" error="入札説明書を確認してください。_x000a_ 0 、 1 のいずれかを入力してください。_x000a_もしくは、評価対象ではない項目です。" sqref="R26">
      <formula1>$Z$26:$AB$26</formula1>
    </dataValidation>
    <dataValidation type="list" allowBlank="1" showInputMessage="1" showErrorMessage="1" errorTitle="不適切な入力です" error="入札説明書を確認してください。_x000a_0、1　のいずれかを入力してください。_x000a_もしくは、評価対象ではない項目です。" sqref="R38">
      <formula1>$Z$38:$AB$38</formula1>
    </dataValidation>
    <dataValidation type="list" imeMode="off" allowBlank="1" showInputMessage="1" showErrorMessage="1" errorTitle="不適切な入力です" error="入札説明書を確認してください。_x000a_0、1　のいずれかを入力してください。_x000a_もしくは、評価対象ではない項目です。" sqref="R29">
      <formula1>$Z$29:$AB$29</formula1>
    </dataValidation>
    <dataValidation type="list" imeMode="off" allowBlank="1" showInputMessage="1" showErrorMessage="1" errorTitle="不適切な入力です" error="入札説明書を確認してください。_x000a_ 0 、 1 、1.5 、2 のいずれかを入力してください。_x000a_もしくは、評価対象ではない項目です。" sqref="R25 R28 AJ56">
      <formula1>$Z$25:$AD$25</formula1>
    </dataValidation>
    <dataValidation type="list" imeMode="off" allowBlank="1" showInputMessage="1" showErrorMessage="1" errorTitle="不適切な入力です" error="入札説明書を確認してください。_x000a_ 0 、 1 、1.5 、2 のいずれかを入力してください。_x000a_もしくは、評価対象ではない項目です。" sqref="R30">
      <formula1>$Z$30:$AE$30</formula1>
    </dataValidation>
    <dataValidation type="list" allowBlank="1" showInputMessage="1" showErrorMessage="1" errorTitle="不適切な入力です" error="入札説明書を確認してください。_x000a_0 、0.5 、1 のいずれかを入力してください。_x000a_もしくは、評価対象ではない項目です。" sqref="R56">
      <formula1>$Z$56:$AC$56</formula1>
    </dataValidation>
    <dataValidation type="list" allowBlank="1" showInputMessage="1" showErrorMessage="1" errorTitle="不適切な入力です" error="入札説明書を確認してください。_x000a_0 、0.5、 1 、1.5 のいずれかを入力してください。_x000a_もしくは、評価対象ではない項目です。_x000a_" sqref="R41">
      <formula1>$Z$41:$AD$41</formula1>
    </dataValidation>
    <dataValidation type="list" allowBlank="1" showInputMessage="1" showErrorMessage="1" errorTitle="不適切な入力です" error="入札説明書を確認してください。_x000a_0 、 1 、1.5 のいずれかを入力してください。_x000a_もしくは、評価対象ではない項目です。" sqref="R40">
      <formula1>$Z$40:$AC$40</formula1>
    </dataValidation>
    <dataValidation type="list" allowBlank="1" showInputMessage="1" showErrorMessage="1" errorTitle="不適切な入力です" error="入札説明書を確認してください。0、-1　のいずれかを入力してください。_x000a_もしくは、評価対象ではない項目です。" sqref="R67">
      <formula1>$Z$67:$AB$67</formula1>
    </dataValidation>
    <dataValidation type="list" allowBlank="1" showInputMessage="1" showErrorMessage="1" errorTitle="不適切な入力です" error="入札説明書を確認してください。_x000a_0、-1　のいずれかを入力してください。_x000a_もしくは、評価対象ではない項目です。" sqref="R69">
      <formula1>$Z$69:$AB$69</formula1>
    </dataValidation>
    <dataValidation type="list" imeMode="off" allowBlank="1" showInputMessage="1" showErrorMessage="1" errorTitle="不適切な入力です" error="入札説明書を確認してください。_x000a_0、1　のいずれかを入力してください。_x000a_もしくは、評価対象ではない項目です。" sqref="R31">
      <formula1>$Z$31:$AB$31</formula1>
    </dataValidation>
    <dataValidation type="list" imeMode="off" allowBlank="1" showInputMessage="1" showErrorMessage="1" errorTitle="不適切な入力です" error="入札説明書を確認してください。_x000a_0、0.5、1　のいずれかを入力してください。_x000a_もしくは、評価対象ではない項目です。" sqref="R27">
      <formula1>$Z$27:$AC$27</formula1>
    </dataValidation>
    <dataValidation imeMode="off" operator="greaterThanOrEqual" allowBlank="1" showInputMessage="1" showErrorMessage="1" sqref="L16"/>
    <dataValidation type="list" allowBlank="1" showInputMessage="1" showErrorMessage="1" sqref="P54:P70 P25:P49">
      <formula1>$X$10:$X$11</formula1>
    </dataValidation>
    <dataValidation type="list" allowBlank="1" showInputMessage="1" showErrorMessage="1" errorTitle="不適切な入力です" error="入札説明書を確認してください。_x000a_0 、0.5 、1 のいずれかを入力してください。_x000a_もしくは、評価対象ではない項目です。" sqref="R47">
      <formula1>$Z$47:$AC$47</formula1>
    </dataValidation>
    <dataValidation type="list" operator="equal" allowBlank="1" showInputMessage="1" showErrorMessage="1" errorTitle="研修参加のみの実績で良いですか？" error="研修参加実績は過去１年度間です。_x000a_実績がある場合は「０．５」を入力してください。_x000a_ボランティア活動及びインターンシップ実績、又は研修参加実績のうち、いずれか１つの実績を評価します。_x000a_もしくは、評価対象ではない項目です。" promptTitle="入力の注意" prompt="この評価項目は該当するものを１つだけ選択。_x000a__x000a_２つ以上選択するとケ(ｱ)項目の得点セルがすべて赤くなります。_x000a_赤の場合、点数は表示されますが合計に加点されません。" sqref="R49 R54">
      <formula1>$Z$49:$AB$49</formula1>
    </dataValidation>
    <dataValidation type="list" operator="equal" allowBlank="1" showInputMessage="1" showErrorMessage="1" errorTitle="研修参加のみの実績で良いですか？" error="研修参加実績は過去１年度間です。_x000a_実績がある場合は「０．５」を入力してください。_x000a_ボランティア活動及びインターンシップ実績、又は研修参加実績のうち、いずれか１つの実績を評価します。_x000a_もしくは、評価対象ではない項目です。" promptTitle="入力の注意" prompt="この評価項目は該当するものを１つだけ選択。_x000a__x000a_２つ以上選択するとケ(ｱ)項目の得点セルがすべて赤くなります。_x000a_赤の場合、点数は表示されますが合計に加点されません。" sqref="R50">
      <formula1>$Z$50:$AB$50</formula1>
    </dataValidation>
    <dataValidation type="list" operator="equal" allowBlank="1" showInputMessage="1" showErrorMessage="1" errorTitle="研修参加のみの実績で良いですか？" error="研修参加実績は過去１年度間です。_x000a_実績がある場合は「０．５」を入力してください。_x000a_ボランティア活動及びインターンシップ実績、又は研修参加実績のうち、いずれか１つの実績を評価します。_x000a_もしくは、評価対象ではない項目です。" promptTitle="入力の注意" prompt="この評価項目は該当するものを１つだけ選択。_x000a__x000a_２つ以上選択するとケ(ｱ)項目の得点セルがすべて赤くなります。_x000a_赤の場合、点数は表示されますが合計に加点されません。" sqref="R51">
      <formula1>$Z$51:$AB$51</formula1>
    </dataValidation>
  </dataValidations>
  <printOptions horizontalCentered="1"/>
  <pageMargins left="0.23622047244094491" right="0.23622047244094491" top="0.19685039370078741" bottom="0.35433070866141736" header="0.31496062992125984" footer="0.15748031496062992"/>
  <pageSetup paperSize="9" scale="72" orientation="portrait" r:id="rId1"/>
  <drawing r:id="rId2"/>
  <legacyDrawing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tabColor rgb="FFFFFF00"/>
    <pageSetUpPr fitToPage="1"/>
  </sheetPr>
  <dimension ref="A1:N60"/>
  <sheetViews>
    <sheetView showGridLines="0" view="pageBreakPreview" topLeftCell="A10" zoomScaleNormal="100" zoomScaleSheetLayoutView="100" workbookViewId="0">
      <selection activeCell="D12" sqref="D12:E14"/>
    </sheetView>
  </sheetViews>
  <sheetFormatPr defaultColWidth="6.5" defaultRowHeight="13.5"/>
  <cols>
    <col min="1" max="2" width="6.5" style="11"/>
    <col min="3" max="3" width="8.25" style="11" bestFit="1" customWidth="1"/>
    <col min="4" max="4" width="9.5" style="11" bestFit="1" customWidth="1"/>
    <col min="5" max="13" width="6.5" style="11"/>
    <col min="14" max="14" width="2.5" style="11" customWidth="1"/>
    <col min="15" max="16384" width="6.5" style="11"/>
  </cols>
  <sheetData>
    <row r="1" spans="1:14" ht="24">
      <c r="A1" s="9"/>
      <c r="B1" s="9"/>
      <c r="C1" s="9"/>
      <c r="D1" s="9"/>
      <c r="E1" s="9"/>
      <c r="F1" s="9"/>
      <c r="G1" s="9"/>
      <c r="H1" s="9"/>
      <c r="I1" s="9"/>
      <c r="J1" s="120"/>
      <c r="K1" s="637" t="s">
        <v>432</v>
      </c>
      <c r="L1" s="637"/>
      <c r="M1" s="637"/>
      <c r="N1" s="9"/>
    </row>
    <row r="2" spans="1:14" ht="13.5" customHeight="1">
      <c r="A2" s="9"/>
      <c r="B2" s="9"/>
      <c r="C2" s="9"/>
      <c r="D2" s="9"/>
      <c r="E2" s="9"/>
      <c r="F2" s="9"/>
      <c r="G2" s="9"/>
      <c r="H2" s="9"/>
      <c r="I2" s="9"/>
      <c r="J2" s="9"/>
      <c r="K2" s="853" t="s">
        <v>375</v>
      </c>
      <c r="L2" s="853"/>
      <c r="M2" s="853"/>
      <c r="N2" s="9"/>
    </row>
    <row r="3" spans="1:14" ht="13.5" customHeight="1">
      <c r="A3" s="9"/>
      <c r="B3" s="9"/>
      <c r="C3" s="9"/>
      <c r="D3" s="9"/>
      <c r="E3" s="9"/>
      <c r="F3" s="9"/>
      <c r="G3" s="9"/>
      <c r="H3" s="9"/>
      <c r="I3" s="9"/>
      <c r="J3" s="9"/>
      <c r="K3" s="853"/>
      <c r="L3" s="853"/>
      <c r="M3" s="853"/>
      <c r="N3" s="9"/>
    </row>
    <row r="4" spans="1:14" ht="13.5" customHeight="1">
      <c r="A4" s="9"/>
      <c r="B4" s="9"/>
      <c r="C4" s="9"/>
      <c r="D4" s="9"/>
      <c r="E4" s="9"/>
      <c r="F4" s="9"/>
      <c r="G4" s="9"/>
      <c r="H4" s="9"/>
      <c r="I4" s="9"/>
      <c r="J4" s="9"/>
      <c r="K4" s="853"/>
      <c r="L4" s="853"/>
      <c r="M4" s="853"/>
      <c r="N4" s="9"/>
    </row>
    <row r="5" spans="1:14">
      <c r="A5" s="9"/>
      <c r="B5" s="9"/>
      <c r="C5" s="9"/>
      <c r="D5" s="9"/>
      <c r="E5" s="9"/>
      <c r="F5" s="9"/>
      <c r="G5" s="9"/>
      <c r="H5" s="9"/>
      <c r="I5" s="9"/>
      <c r="J5" s="9"/>
      <c r="K5" s="9"/>
      <c r="L5" s="9"/>
      <c r="M5" s="9"/>
      <c r="N5" s="9"/>
    </row>
    <row r="6" spans="1:14">
      <c r="A6" s="9"/>
      <c r="B6" s="9"/>
      <c r="C6" s="9"/>
      <c r="D6" s="9"/>
      <c r="E6" s="9"/>
      <c r="F6" s="9"/>
      <c r="G6" s="9"/>
      <c r="H6" s="9"/>
      <c r="I6" s="9"/>
      <c r="J6" s="9"/>
      <c r="K6" s="9"/>
      <c r="L6" s="9"/>
      <c r="M6" s="9"/>
      <c r="N6" s="9"/>
    </row>
    <row r="7" spans="1:14" ht="17.25">
      <c r="A7" s="423" t="s">
        <v>285</v>
      </c>
      <c r="B7" s="423"/>
      <c r="C7" s="423"/>
      <c r="D7" s="423"/>
      <c r="E7" s="423"/>
      <c r="F7" s="423"/>
      <c r="G7" s="423"/>
      <c r="H7" s="423"/>
      <c r="I7" s="423"/>
      <c r="J7" s="423"/>
      <c r="K7" s="423"/>
      <c r="L7" s="423"/>
      <c r="M7" s="423"/>
      <c r="N7" s="9"/>
    </row>
    <row r="8" spans="1:14">
      <c r="A8" s="9"/>
      <c r="B8" s="9"/>
      <c r="C8" s="9"/>
      <c r="D8" s="46"/>
      <c r="E8" s="9"/>
      <c r="F8" s="9"/>
      <c r="G8" s="9"/>
      <c r="H8" s="9"/>
      <c r="I8" s="9"/>
      <c r="J8" s="9"/>
      <c r="K8" s="9"/>
      <c r="L8" s="9"/>
      <c r="M8" s="9"/>
      <c r="N8" s="9"/>
    </row>
    <row r="9" spans="1:14" ht="13.5" customHeight="1">
      <c r="A9" s="9"/>
      <c r="B9" s="425" t="s">
        <v>286</v>
      </c>
      <c r="C9" s="426"/>
      <c r="D9" s="431"/>
      <c r="E9" s="432"/>
      <c r="F9" s="1006" t="s">
        <v>330</v>
      </c>
      <c r="G9" s="1007"/>
      <c r="H9" s="1007"/>
      <c r="I9" s="1007"/>
      <c r="J9" s="1007"/>
      <c r="K9" s="1007"/>
      <c r="L9" s="1008"/>
      <c r="M9" s="10" t="s">
        <v>0</v>
      </c>
      <c r="N9" s="9"/>
    </row>
    <row r="10" spans="1:14" ht="13.5" customHeight="1">
      <c r="A10" s="9"/>
      <c r="B10" s="427"/>
      <c r="C10" s="428"/>
      <c r="D10" s="433"/>
      <c r="E10" s="434"/>
      <c r="F10" s="1009"/>
      <c r="G10" s="1010"/>
      <c r="H10" s="1010"/>
      <c r="I10" s="1010"/>
      <c r="J10" s="1010"/>
      <c r="K10" s="1010"/>
      <c r="L10" s="1011"/>
      <c r="M10" s="10"/>
      <c r="N10" s="9"/>
    </row>
    <row r="11" spans="1:14" ht="13.5" customHeight="1">
      <c r="A11" s="9"/>
      <c r="B11" s="427"/>
      <c r="C11" s="428"/>
      <c r="D11" s="435"/>
      <c r="E11" s="436"/>
      <c r="F11" s="1012"/>
      <c r="G11" s="1013"/>
      <c r="H11" s="1013"/>
      <c r="I11" s="1013"/>
      <c r="J11" s="1013"/>
      <c r="K11" s="1013"/>
      <c r="L11" s="1014"/>
      <c r="M11" s="10"/>
      <c r="N11" s="9"/>
    </row>
    <row r="12" spans="1:14" ht="13.5" customHeight="1">
      <c r="A12" s="9"/>
      <c r="B12" s="427"/>
      <c r="C12" s="428"/>
      <c r="D12" s="431"/>
      <c r="E12" s="432"/>
      <c r="F12" s="1006" t="s">
        <v>427</v>
      </c>
      <c r="G12" s="1007"/>
      <c r="H12" s="1007"/>
      <c r="I12" s="1007"/>
      <c r="J12" s="1007"/>
      <c r="K12" s="1007"/>
      <c r="L12" s="1008"/>
      <c r="M12" s="10"/>
      <c r="N12" s="9"/>
    </row>
    <row r="13" spans="1:14" ht="13.5" customHeight="1">
      <c r="A13" s="9"/>
      <c r="B13" s="427"/>
      <c r="C13" s="428"/>
      <c r="D13" s="433"/>
      <c r="E13" s="434"/>
      <c r="F13" s="1009"/>
      <c r="G13" s="1010"/>
      <c r="H13" s="1010"/>
      <c r="I13" s="1010"/>
      <c r="J13" s="1010"/>
      <c r="K13" s="1010"/>
      <c r="L13" s="1011"/>
      <c r="M13" s="10"/>
      <c r="N13" s="9"/>
    </row>
    <row r="14" spans="1:14" ht="13.5" customHeight="1">
      <c r="A14" s="9"/>
      <c r="B14" s="427"/>
      <c r="C14" s="428"/>
      <c r="D14" s="435"/>
      <c r="E14" s="436"/>
      <c r="F14" s="1012"/>
      <c r="G14" s="1013"/>
      <c r="H14" s="1013"/>
      <c r="I14" s="1013"/>
      <c r="J14" s="1013"/>
      <c r="K14" s="1013"/>
      <c r="L14" s="1014"/>
      <c r="M14" s="10"/>
      <c r="N14" s="9"/>
    </row>
    <row r="15" spans="1:14" ht="13.5" customHeight="1">
      <c r="A15" s="9"/>
      <c r="B15" s="427"/>
      <c r="C15" s="428"/>
      <c r="D15" s="431"/>
      <c r="E15" s="432"/>
      <c r="F15" s="1006" t="s">
        <v>428</v>
      </c>
      <c r="G15" s="1007"/>
      <c r="H15" s="1007"/>
      <c r="I15" s="1007"/>
      <c r="J15" s="1007"/>
      <c r="K15" s="1007"/>
      <c r="L15" s="1008"/>
      <c r="M15" s="10"/>
      <c r="N15" s="9"/>
    </row>
    <row r="16" spans="1:14" ht="13.5" customHeight="1">
      <c r="A16" s="9"/>
      <c r="B16" s="427"/>
      <c r="C16" s="428"/>
      <c r="D16" s="433"/>
      <c r="E16" s="434"/>
      <c r="F16" s="1009"/>
      <c r="G16" s="1010"/>
      <c r="H16" s="1010"/>
      <c r="I16" s="1010"/>
      <c r="J16" s="1010"/>
      <c r="K16" s="1010"/>
      <c r="L16" s="1011"/>
      <c r="M16" s="10"/>
      <c r="N16" s="9"/>
    </row>
    <row r="17" spans="1:14" ht="13.5" customHeight="1">
      <c r="A17" s="9"/>
      <c r="B17" s="427"/>
      <c r="C17" s="428"/>
      <c r="D17" s="435"/>
      <c r="E17" s="436"/>
      <c r="F17" s="1012"/>
      <c r="G17" s="1013"/>
      <c r="H17" s="1013"/>
      <c r="I17" s="1013"/>
      <c r="J17" s="1013"/>
      <c r="K17" s="1013"/>
      <c r="L17" s="1014"/>
      <c r="M17" s="10"/>
      <c r="N17" s="9"/>
    </row>
    <row r="18" spans="1:14" ht="13.5" customHeight="1">
      <c r="A18" s="9"/>
      <c r="B18" s="427"/>
      <c r="C18" s="428"/>
      <c r="D18" s="431"/>
      <c r="E18" s="432"/>
      <c r="F18" s="1006" t="s">
        <v>429</v>
      </c>
      <c r="G18" s="1007"/>
      <c r="H18" s="1007"/>
      <c r="I18" s="1007"/>
      <c r="J18" s="1007"/>
      <c r="K18" s="1007"/>
      <c r="L18" s="1008"/>
      <c r="M18" s="10" t="s">
        <v>0</v>
      </c>
      <c r="N18" s="9"/>
    </row>
    <row r="19" spans="1:14" ht="13.5" customHeight="1">
      <c r="A19" s="9"/>
      <c r="B19" s="427"/>
      <c r="C19" s="428"/>
      <c r="D19" s="433"/>
      <c r="E19" s="434"/>
      <c r="F19" s="1009"/>
      <c r="G19" s="1010"/>
      <c r="H19" s="1010"/>
      <c r="I19" s="1010"/>
      <c r="J19" s="1010"/>
      <c r="K19" s="1010"/>
      <c r="L19" s="1011"/>
      <c r="M19" s="10"/>
      <c r="N19" s="9"/>
    </row>
    <row r="20" spans="1:14" ht="13.5" customHeight="1">
      <c r="A20" s="9"/>
      <c r="B20" s="429"/>
      <c r="C20" s="430"/>
      <c r="D20" s="435"/>
      <c r="E20" s="436"/>
      <c r="F20" s="1012"/>
      <c r="G20" s="1013"/>
      <c r="H20" s="1013"/>
      <c r="I20" s="1013"/>
      <c r="J20" s="1013"/>
      <c r="K20" s="1013"/>
      <c r="L20" s="1014"/>
      <c r="M20" s="9"/>
      <c r="N20" s="9"/>
    </row>
    <row r="21" spans="1:14">
      <c r="A21" s="9"/>
      <c r="B21" s="13"/>
      <c r="C21" s="13"/>
      <c r="D21" s="31" t="str">
        <f>IF(COUNTBLANK(D9:E20)=24,"　↑　該当する方に○",IF(COUNTBLANK(D9:E20)=22,"　↑　どちらか一方に○",""))</f>
        <v>　↑　該当する方に○</v>
      </c>
      <c r="E21" s="32"/>
      <c r="F21" s="13"/>
      <c r="G21" s="13"/>
      <c r="H21" s="13"/>
      <c r="I21" s="13"/>
      <c r="J21" s="13"/>
      <c r="K21" s="13"/>
      <c r="L21" s="13"/>
      <c r="M21" s="9"/>
      <c r="N21" s="9"/>
    </row>
    <row r="22" spans="1:14">
      <c r="A22" s="9"/>
      <c r="B22" s="1015" t="s">
        <v>329</v>
      </c>
      <c r="C22" s="1015"/>
      <c r="D22" s="1015"/>
      <c r="E22" s="1015"/>
      <c r="F22" s="1015"/>
      <c r="G22" s="1015"/>
      <c r="H22" s="1015"/>
      <c r="I22" s="1015"/>
      <c r="J22" s="1015"/>
      <c r="K22" s="1015"/>
      <c r="L22" s="1015"/>
      <c r="M22" s="9"/>
      <c r="N22" s="9"/>
    </row>
    <row r="23" spans="1:14">
      <c r="A23" s="9"/>
      <c r="B23" s="1015"/>
      <c r="C23" s="1015"/>
      <c r="D23" s="1015"/>
      <c r="E23" s="1015"/>
      <c r="F23" s="1015"/>
      <c r="G23" s="1015"/>
      <c r="H23" s="1015"/>
      <c r="I23" s="1015"/>
      <c r="J23" s="1015"/>
      <c r="K23" s="1015"/>
      <c r="L23" s="1015"/>
      <c r="M23" s="9"/>
      <c r="N23" s="9"/>
    </row>
    <row r="24" spans="1:14">
      <c r="A24" s="9"/>
      <c r="B24" s="13"/>
      <c r="C24" s="13"/>
      <c r="D24" s="49"/>
      <c r="E24" s="13"/>
      <c r="F24" s="13"/>
      <c r="G24" s="13"/>
      <c r="H24" s="13"/>
      <c r="I24" s="13"/>
      <c r="J24" s="13"/>
      <c r="K24" s="13"/>
      <c r="L24" s="13"/>
      <c r="M24" s="9"/>
      <c r="N24" s="9"/>
    </row>
    <row r="25" spans="1:14">
      <c r="A25" s="9"/>
      <c r="B25" s="13"/>
      <c r="C25" s="13"/>
      <c r="D25" s="49"/>
      <c r="E25" s="13"/>
      <c r="F25" s="13"/>
      <c r="G25" s="13"/>
      <c r="H25" s="13"/>
      <c r="I25" s="13"/>
      <c r="J25" s="13"/>
      <c r="K25" s="13"/>
      <c r="L25" s="13"/>
      <c r="M25" s="9"/>
      <c r="N25" s="9"/>
    </row>
    <row r="26" spans="1:14">
      <c r="A26" s="9"/>
      <c r="B26" s="13"/>
      <c r="C26" s="13"/>
      <c r="D26" s="49"/>
      <c r="E26" s="13"/>
      <c r="F26" s="13"/>
      <c r="G26" s="13"/>
      <c r="H26" s="13"/>
      <c r="I26" s="13"/>
      <c r="J26" s="13"/>
      <c r="K26" s="13"/>
      <c r="L26" s="13"/>
      <c r="M26" s="9"/>
      <c r="N26" s="9"/>
    </row>
    <row r="27" spans="1:14">
      <c r="A27" s="9"/>
      <c r="B27" s="13"/>
      <c r="C27" s="13"/>
      <c r="D27" s="13"/>
      <c r="E27" s="13"/>
      <c r="F27" s="13"/>
      <c r="G27" s="13"/>
      <c r="H27" s="13"/>
      <c r="I27" s="13"/>
      <c r="J27" s="13"/>
      <c r="K27" s="13"/>
      <c r="L27" s="13"/>
      <c r="M27" s="9"/>
      <c r="N27" s="9"/>
    </row>
    <row r="28" spans="1:14">
      <c r="A28" s="9"/>
      <c r="B28" s="13"/>
      <c r="C28" s="13"/>
      <c r="D28" s="13"/>
      <c r="E28" s="13"/>
      <c r="F28" s="13"/>
      <c r="G28" s="13"/>
      <c r="H28" s="13"/>
      <c r="I28" s="13"/>
      <c r="J28" s="13"/>
      <c r="K28" s="13"/>
      <c r="L28" s="13"/>
      <c r="M28" s="9"/>
      <c r="N28" s="9"/>
    </row>
    <row r="29" spans="1:14" ht="14.25" thickBot="1">
      <c r="A29" s="9"/>
      <c r="B29" s="180"/>
      <c r="C29" s="180"/>
      <c r="D29" s="180"/>
      <c r="E29" s="180"/>
      <c r="F29" s="180"/>
      <c r="G29" s="180"/>
      <c r="H29" s="180"/>
      <c r="I29" s="180"/>
      <c r="J29" s="180"/>
      <c r="K29" s="180"/>
      <c r="L29" s="180"/>
      <c r="M29" s="9"/>
      <c r="N29" s="9"/>
    </row>
    <row r="30" spans="1:14" s="55" customFormat="1" ht="13.5" customHeight="1">
      <c r="A30" s="182"/>
      <c r="B30" s="173"/>
      <c r="C30" s="172"/>
      <c r="D30" s="172"/>
      <c r="E30" s="172"/>
      <c r="F30" s="172"/>
      <c r="G30" s="172"/>
      <c r="H30" s="172"/>
      <c r="I30" s="172"/>
      <c r="J30" s="172"/>
      <c r="K30" s="172"/>
      <c r="L30" s="171"/>
      <c r="M30" s="46"/>
      <c r="N30" s="46"/>
    </row>
    <row r="31" spans="1:14" s="55" customFormat="1" ht="17.25" customHeight="1">
      <c r="A31" s="182"/>
      <c r="B31" s="168"/>
      <c r="C31" s="170" t="s">
        <v>328</v>
      </c>
      <c r="D31" s="161"/>
      <c r="E31" s="161"/>
      <c r="F31" s="161"/>
      <c r="G31" s="160"/>
      <c r="H31" s="160"/>
      <c r="I31" s="160"/>
      <c r="J31" s="160"/>
      <c r="K31" s="160"/>
      <c r="L31" s="165"/>
      <c r="M31" s="46"/>
      <c r="N31" s="46"/>
    </row>
    <row r="32" spans="1:14" s="55" customFormat="1" ht="17.25" customHeight="1">
      <c r="A32" s="182"/>
      <c r="B32" s="168"/>
      <c r="C32" s="169" t="str">
        <f>IF(D18="○","　添付資料なし",IF(D9="○","　法定雇用義務あり、障がい者雇用率３％以上の事業主",IF(D15="○","　法定雇用義務なし、障がい者を雇用している事業主",IF(D18="○","　添付資料なし",IF(D12="○","　添付資料なし","")))))</f>
        <v/>
      </c>
      <c r="D32" s="161"/>
      <c r="E32" s="161"/>
      <c r="F32" s="161"/>
      <c r="G32" s="160"/>
      <c r="H32" s="160"/>
      <c r="I32" s="160"/>
      <c r="J32" s="160"/>
      <c r="K32" s="160"/>
      <c r="L32" s="165"/>
      <c r="M32" s="46"/>
      <c r="N32" s="46"/>
    </row>
    <row r="33" spans="1:14" s="55" customFormat="1" ht="17.25" customHeight="1">
      <c r="A33" s="182"/>
      <c r="B33" s="168"/>
      <c r="C33" s="161"/>
      <c r="D33" s="167" t="str">
        <f>IF(D9="○","⇒「障害者雇用状況報告書」の写しを添付",IF(D15="○","⇒下記の「障がい者雇用の状況」を記入",""))</f>
        <v/>
      </c>
      <c r="E33" s="160"/>
      <c r="F33" s="160"/>
      <c r="G33" s="160"/>
      <c r="H33" s="160"/>
      <c r="I33" s="160"/>
      <c r="J33" s="160"/>
      <c r="K33" s="160"/>
      <c r="L33" s="165"/>
      <c r="M33" s="46"/>
      <c r="N33" s="46"/>
    </row>
    <row r="34" spans="1:14" s="55" customFormat="1" ht="17.25" customHeight="1">
      <c r="A34" s="182"/>
      <c r="B34" s="168"/>
      <c r="C34" s="161"/>
      <c r="D34" s="167"/>
      <c r="E34" s="166" t="str">
        <f>IF(D9="○","⇒公告日直前の６月１日現在のもの",IF(D15="○","⇒公告日直前の６月１日現在で記入",""))</f>
        <v/>
      </c>
      <c r="F34" s="160"/>
      <c r="G34" s="160"/>
      <c r="H34" s="160"/>
      <c r="I34" s="160"/>
      <c r="J34" s="160"/>
      <c r="K34" s="160"/>
      <c r="L34" s="165"/>
      <c r="M34" s="46"/>
      <c r="N34" s="46"/>
    </row>
    <row r="35" spans="1:14" s="55" customFormat="1" ht="13.5" customHeight="1" thickBot="1">
      <c r="A35" s="182"/>
      <c r="B35" s="164"/>
      <c r="C35" s="163"/>
      <c r="D35" s="163"/>
      <c r="E35" s="163"/>
      <c r="F35" s="163"/>
      <c r="G35" s="163"/>
      <c r="H35" s="163"/>
      <c r="I35" s="163"/>
      <c r="J35" s="163"/>
      <c r="K35" s="163"/>
      <c r="L35" s="162"/>
      <c r="M35" s="46"/>
      <c r="N35" s="46"/>
    </row>
    <row r="36" spans="1:14" s="55" customFormat="1" ht="13.5" customHeight="1" thickBot="1">
      <c r="A36" s="182"/>
      <c r="B36" s="161"/>
      <c r="C36" s="160"/>
      <c r="D36" s="160"/>
      <c r="E36" s="160"/>
      <c r="F36" s="160"/>
      <c r="G36" s="160"/>
      <c r="H36" s="160"/>
      <c r="I36" s="160"/>
      <c r="J36" s="160"/>
      <c r="K36" s="160"/>
      <c r="L36" s="160"/>
      <c r="M36" s="46"/>
      <c r="N36" s="46"/>
    </row>
    <row r="37" spans="1:14" ht="9.9499999999999993" customHeight="1">
      <c r="A37" s="117"/>
      <c r="B37" s="159"/>
      <c r="C37" s="158"/>
      <c r="D37" s="158"/>
      <c r="E37" s="158"/>
      <c r="F37" s="158"/>
      <c r="G37" s="158"/>
      <c r="H37" s="158"/>
      <c r="I37" s="158"/>
      <c r="J37" s="158"/>
      <c r="K37" s="158"/>
      <c r="L37" s="157"/>
      <c r="M37" s="117"/>
      <c r="N37" s="9"/>
    </row>
    <row r="38" spans="1:14" ht="17.25">
      <c r="A38" s="117"/>
      <c r="B38" s="1016" t="s">
        <v>327</v>
      </c>
      <c r="C38" s="1017"/>
      <c r="D38" s="1017"/>
      <c r="E38" s="1017"/>
      <c r="F38" s="1017"/>
      <c r="G38" s="1017"/>
      <c r="H38" s="1017"/>
      <c r="I38" s="1017"/>
      <c r="J38" s="1017"/>
      <c r="K38" s="1017"/>
      <c r="L38" s="1018"/>
      <c r="M38" s="117"/>
      <c r="N38" s="9"/>
    </row>
    <row r="39" spans="1:14" s="55" customFormat="1" ht="9.9499999999999993" customHeight="1">
      <c r="A39" s="46"/>
      <c r="B39" s="156"/>
      <c r="C39" s="148"/>
      <c r="D39" s="148"/>
      <c r="E39" s="155"/>
      <c r="F39" s="155"/>
      <c r="G39" s="155"/>
      <c r="H39" s="155"/>
      <c r="I39" s="155"/>
      <c r="J39" s="155"/>
      <c r="K39" s="154"/>
      <c r="L39" s="153"/>
      <c r="M39" s="46"/>
      <c r="N39" s="46"/>
    </row>
    <row r="40" spans="1:14">
      <c r="A40" s="9"/>
      <c r="B40" s="151"/>
      <c r="C40" s="993"/>
      <c r="D40" s="1001"/>
      <c r="E40" s="1001"/>
      <c r="F40" s="1002"/>
      <c r="G40" s="993" t="s">
        <v>326</v>
      </c>
      <c r="H40" s="985"/>
      <c r="I40" s="985"/>
      <c r="J40" s="985"/>
      <c r="K40" s="986"/>
      <c r="L40" s="152"/>
      <c r="M40" s="9"/>
      <c r="N40" s="9"/>
    </row>
    <row r="41" spans="1:14" s="55" customFormat="1">
      <c r="A41" s="46"/>
      <c r="B41" s="151"/>
      <c r="C41" s="1003"/>
      <c r="D41" s="1004"/>
      <c r="E41" s="1004"/>
      <c r="F41" s="1005"/>
      <c r="G41" s="973"/>
      <c r="H41" s="974"/>
      <c r="I41" s="974"/>
      <c r="J41" s="974"/>
      <c r="K41" s="975"/>
      <c r="L41" s="152"/>
      <c r="M41" s="46"/>
      <c r="N41" s="46"/>
    </row>
    <row r="42" spans="1:14" s="55" customFormat="1">
      <c r="A42" s="46"/>
      <c r="B42" s="151"/>
      <c r="C42" s="993" t="s">
        <v>325</v>
      </c>
      <c r="D42" s="985"/>
      <c r="E42" s="985"/>
      <c r="F42" s="986"/>
      <c r="G42" s="987"/>
      <c r="H42" s="988"/>
      <c r="I42" s="988"/>
      <c r="J42" s="991" t="s">
        <v>298</v>
      </c>
      <c r="K42" s="992"/>
      <c r="L42" s="143"/>
      <c r="M42" s="46"/>
      <c r="N42" s="46"/>
    </row>
    <row r="43" spans="1:14" s="55" customFormat="1">
      <c r="A43" s="46"/>
      <c r="B43" s="151"/>
      <c r="C43" s="973"/>
      <c r="D43" s="974"/>
      <c r="E43" s="974"/>
      <c r="F43" s="975"/>
      <c r="G43" s="989"/>
      <c r="H43" s="990"/>
      <c r="I43" s="990"/>
      <c r="J43" s="982"/>
      <c r="K43" s="983"/>
      <c r="L43" s="143"/>
      <c r="M43" s="46"/>
      <c r="N43" s="46"/>
    </row>
    <row r="44" spans="1:14" s="55" customFormat="1">
      <c r="A44" s="46"/>
      <c r="B44" s="151"/>
      <c r="C44" s="993" t="s">
        <v>324</v>
      </c>
      <c r="D44" s="985"/>
      <c r="E44" s="985"/>
      <c r="F44" s="986"/>
      <c r="G44" s="987"/>
      <c r="H44" s="988"/>
      <c r="I44" s="988"/>
      <c r="J44" s="991" t="s">
        <v>298</v>
      </c>
      <c r="K44" s="992"/>
      <c r="L44" s="143"/>
      <c r="M44" s="46"/>
      <c r="N44" s="46"/>
    </row>
    <row r="45" spans="1:14" s="55" customFormat="1">
      <c r="A45" s="46"/>
      <c r="B45" s="151"/>
      <c r="C45" s="973"/>
      <c r="D45" s="974"/>
      <c r="E45" s="974"/>
      <c r="F45" s="975"/>
      <c r="G45" s="989"/>
      <c r="H45" s="990"/>
      <c r="I45" s="990"/>
      <c r="J45" s="982"/>
      <c r="K45" s="983"/>
      <c r="L45" s="143"/>
      <c r="M45" s="46"/>
      <c r="N45" s="46"/>
    </row>
    <row r="46" spans="1:14" s="55" customFormat="1">
      <c r="A46" s="46"/>
      <c r="B46" s="151"/>
      <c r="C46" s="993" t="s">
        <v>323</v>
      </c>
      <c r="D46" s="985"/>
      <c r="E46" s="985"/>
      <c r="F46" s="986"/>
      <c r="G46" s="987"/>
      <c r="H46" s="988"/>
      <c r="I46" s="988"/>
      <c r="J46" s="991" t="s">
        <v>298</v>
      </c>
      <c r="K46" s="992"/>
      <c r="L46" s="143"/>
      <c r="M46" s="13"/>
      <c r="N46" s="46"/>
    </row>
    <row r="47" spans="1:14" s="55" customFormat="1" ht="13.5" customHeight="1" thickBot="1">
      <c r="A47" s="46"/>
      <c r="B47" s="151"/>
      <c r="C47" s="994"/>
      <c r="D47" s="995"/>
      <c r="E47" s="995"/>
      <c r="F47" s="996"/>
      <c r="G47" s="997"/>
      <c r="H47" s="998"/>
      <c r="I47" s="998"/>
      <c r="J47" s="999"/>
      <c r="K47" s="1000"/>
      <c r="L47" s="143"/>
      <c r="M47" s="13"/>
      <c r="N47" s="46"/>
    </row>
    <row r="48" spans="1:14" s="55" customFormat="1" ht="13.5" customHeight="1" thickTop="1">
      <c r="A48" s="46"/>
      <c r="B48" s="151"/>
      <c r="C48" s="970" t="s">
        <v>322</v>
      </c>
      <c r="D48" s="971"/>
      <c r="E48" s="971"/>
      <c r="F48" s="972"/>
      <c r="G48" s="976" t="str">
        <f>IF(SUM(G42:I47)=0,"",SUM(G42:I47))</f>
        <v/>
      </c>
      <c r="H48" s="977"/>
      <c r="I48" s="977"/>
      <c r="J48" s="980" t="s">
        <v>298</v>
      </c>
      <c r="K48" s="981"/>
      <c r="L48" s="143"/>
      <c r="M48" s="13"/>
      <c r="N48" s="46"/>
    </row>
    <row r="49" spans="1:14">
      <c r="A49" s="9"/>
      <c r="B49" s="151"/>
      <c r="C49" s="973"/>
      <c r="D49" s="974"/>
      <c r="E49" s="974"/>
      <c r="F49" s="975"/>
      <c r="G49" s="978"/>
      <c r="H49" s="979"/>
      <c r="I49" s="979"/>
      <c r="J49" s="982"/>
      <c r="K49" s="983"/>
      <c r="L49" s="143"/>
      <c r="M49" s="9"/>
      <c r="N49" s="9"/>
    </row>
    <row r="50" spans="1:14" ht="9.9499999999999993" customHeight="1">
      <c r="A50" s="9"/>
      <c r="B50" s="150"/>
      <c r="C50" s="149"/>
      <c r="D50" s="148"/>
      <c r="E50" s="148"/>
      <c r="F50" s="148"/>
      <c r="G50" s="147"/>
      <c r="H50" s="147"/>
      <c r="I50" s="147"/>
      <c r="J50" s="146"/>
      <c r="K50" s="146"/>
      <c r="L50" s="145"/>
      <c r="M50" s="9"/>
      <c r="N50" s="9"/>
    </row>
    <row r="51" spans="1:14" ht="14.25" customHeight="1">
      <c r="A51" s="9"/>
      <c r="B51" s="144"/>
      <c r="C51" s="984" t="s">
        <v>321</v>
      </c>
      <c r="D51" s="985"/>
      <c r="E51" s="985"/>
      <c r="F51" s="986"/>
      <c r="G51" s="987"/>
      <c r="H51" s="988"/>
      <c r="I51" s="988"/>
      <c r="J51" s="991" t="s">
        <v>298</v>
      </c>
      <c r="K51" s="992"/>
      <c r="L51" s="143"/>
      <c r="M51" s="9"/>
      <c r="N51" s="9"/>
    </row>
    <row r="52" spans="1:14" ht="14.25" customHeight="1">
      <c r="A52" s="9"/>
      <c r="B52" s="144"/>
      <c r="C52" s="973"/>
      <c r="D52" s="974"/>
      <c r="E52" s="974"/>
      <c r="F52" s="975"/>
      <c r="G52" s="989"/>
      <c r="H52" s="990"/>
      <c r="I52" s="990"/>
      <c r="J52" s="982"/>
      <c r="K52" s="983"/>
      <c r="L52" s="143"/>
      <c r="M52" s="9"/>
      <c r="N52" s="9"/>
    </row>
    <row r="53" spans="1:14" ht="14.25" thickBot="1">
      <c r="A53" s="9"/>
      <c r="B53" s="142"/>
      <c r="C53" s="141"/>
      <c r="D53" s="141"/>
      <c r="E53" s="141"/>
      <c r="F53" s="140"/>
      <c r="G53" s="140"/>
      <c r="H53" s="140"/>
      <c r="I53" s="140"/>
      <c r="J53" s="140"/>
      <c r="K53" s="139"/>
      <c r="L53" s="138"/>
      <c r="M53" s="9"/>
      <c r="N53" s="9"/>
    </row>
    <row r="54" spans="1:14">
      <c r="A54" s="9"/>
      <c r="B54" s="9"/>
      <c r="C54" s="9"/>
      <c r="D54" s="9"/>
      <c r="E54" s="9"/>
      <c r="F54" s="9"/>
      <c r="G54" s="9"/>
      <c r="H54" s="9"/>
      <c r="I54" s="9"/>
      <c r="J54" s="9"/>
      <c r="K54" s="9"/>
      <c r="L54" s="9"/>
      <c r="M54" s="9"/>
      <c r="N54" s="9"/>
    </row>
    <row r="55" spans="1:14" ht="14.25">
      <c r="A55" s="9"/>
      <c r="B55" s="127" t="s">
        <v>243</v>
      </c>
      <c r="C55" s="9"/>
      <c r="D55" s="9"/>
      <c r="E55" s="9"/>
      <c r="F55" s="9"/>
      <c r="G55" s="9"/>
      <c r="H55" s="9"/>
      <c r="I55" s="9"/>
      <c r="J55" s="9"/>
      <c r="K55" s="9"/>
      <c r="L55" s="9"/>
      <c r="M55" s="9"/>
      <c r="N55" s="9"/>
    </row>
    <row r="56" spans="1:14" ht="14.25">
      <c r="A56" s="9"/>
      <c r="B56" s="127"/>
      <c r="C56" s="9"/>
      <c r="D56" s="9"/>
      <c r="E56" s="9"/>
      <c r="F56" s="9"/>
      <c r="G56" s="9"/>
      <c r="H56" s="9"/>
      <c r="I56" s="9"/>
      <c r="J56" s="9"/>
      <c r="K56" s="9"/>
      <c r="L56" s="9"/>
      <c r="M56" s="9"/>
      <c r="N56" s="9"/>
    </row>
    <row r="57" spans="1:14" ht="14.25">
      <c r="A57" s="9"/>
      <c r="B57" s="127"/>
      <c r="C57" s="9"/>
      <c r="D57" s="9"/>
      <c r="E57" s="9"/>
      <c r="F57" s="9"/>
      <c r="G57" s="9"/>
      <c r="H57" s="9"/>
      <c r="I57" s="9"/>
      <c r="J57" s="9"/>
      <c r="K57" s="9"/>
      <c r="L57" s="9"/>
      <c r="M57" s="9"/>
      <c r="N57" s="9"/>
    </row>
    <row r="58" spans="1:14" ht="14.25">
      <c r="A58" s="9"/>
      <c r="B58" s="137"/>
      <c r="C58" s="130"/>
      <c r="D58" s="9"/>
      <c r="E58" s="9"/>
      <c r="F58" s="9"/>
      <c r="G58" s="9"/>
      <c r="H58" s="9"/>
      <c r="I58" s="9"/>
      <c r="J58" s="9"/>
      <c r="K58" s="9"/>
      <c r="L58" s="9"/>
      <c r="M58" s="9"/>
      <c r="N58" s="9"/>
    </row>
    <row r="59" spans="1:14" ht="18.75">
      <c r="A59" s="561" t="s">
        <v>168</v>
      </c>
      <c r="B59" s="561"/>
      <c r="C59" s="561"/>
      <c r="D59" s="561"/>
      <c r="E59" s="561"/>
      <c r="F59" s="561"/>
      <c r="G59" s="561"/>
      <c r="H59" s="561"/>
      <c r="I59" s="561"/>
      <c r="J59" s="561"/>
      <c r="K59" s="561"/>
      <c r="L59" s="561"/>
      <c r="M59" s="561"/>
      <c r="N59" s="9"/>
    </row>
    <row r="60" spans="1:14">
      <c r="A60" s="9"/>
      <c r="B60" s="9"/>
      <c r="C60" s="9"/>
      <c r="D60" s="9"/>
      <c r="E60" s="9"/>
      <c r="F60" s="9"/>
      <c r="G60" s="9"/>
      <c r="H60" s="9"/>
      <c r="I60" s="9"/>
      <c r="J60" s="9"/>
      <c r="K60" s="9"/>
      <c r="L60" s="9"/>
      <c r="M60" s="9"/>
      <c r="N60" s="9"/>
    </row>
  </sheetData>
  <sheetProtection sheet="1" formatCells="0" selectLockedCells="1"/>
  <mergeCells count="32">
    <mergeCell ref="C40:F41"/>
    <mergeCell ref="G40:K41"/>
    <mergeCell ref="C42:F43"/>
    <mergeCell ref="A7:M7"/>
    <mergeCell ref="B9:C20"/>
    <mergeCell ref="D9:E11"/>
    <mergeCell ref="F9:L11"/>
    <mergeCell ref="D18:E20"/>
    <mergeCell ref="F18:L20"/>
    <mergeCell ref="J42:K43"/>
    <mergeCell ref="D12:E14"/>
    <mergeCell ref="D15:E17"/>
    <mergeCell ref="F15:L17"/>
    <mergeCell ref="F12:L14"/>
    <mergeCell ref="B22:L23"/>
    <mergeCell ref="B38:L38"/>
    <mergeCell ref="K1:M1"/>
    <mergeCell ref="A59:M59"/>
    <mergeCell ref="K2:M4"/>
    <mergeCell ref="C48:F49"/>
    <mergeCell ref="G48:I49"/>
    <mergeCell ref="J48:K49"/>
    <mergeCell ref="C51:F52"/>
    <mergeCell ref="G51:I52"/>
    <mergeCell ref="J51:K52"/>
    <mergeCell ref="C44:F45"/>
    <mergeCell ref="J44:K45"/>
    <mergeCell ref="C46:F47"/>
    <mergeCell ref="G46:I47"/>
    <mergeCell ref="J46:K47"/>
    <mergeCell ref="G44:I45"/>
    <mergeCell ref="G42:I43"/>
  </mergeCells>
  <phoneticPr fontId="121"/>
  <conditionalFormatting sqref="B37:L53">
    <cfRule type="expression" dxfId="70" priority="1" stopIfTrue="1">
      <formula>$D$15="○"</formula>
    </cfRule>
  </conditionalFormatting>
  <conditionalFormatting sqref="F9">
    <cfRule type="expression" dxfId="69" priority="22" stopIfTrue="1">
      <formula>$D$18="○"</formula>
    </cfRule>
    <cfRule type="expression" dxfId="68" priority="24" stopIfTrue="1">
      <formula>$D$18="○"</formula>
    </cfRule>
    <cfRule type="expression" dxfId="67" priority="25" stopIfTrue="1">
      <formula>$D$9="○"</formula>
    </cfRule>
  </conditionalFormatting>
  <conditionalFormatting sqref="F9">
    <cfRule type="expression" dxfId="66" priority="23" stopIfTrue="1">
      <formula>$D$10="○"</formula>
    </cfRule>
  </conditionalFormatting>
  <conditionalFormatting sqref="F15">
    <cfRule type="expression" dxfId="65" priority="14" stopIfTrue="1">
      <formula>$D$18="○"</formula>
    </cfRule>
    <cfRule type="expression" dxfId="64" priority="16" stopIfTrue="1">
      <formula>$D$18="○"</formula>
    </cfRule>
    <cfRule type="expression" dxfId="63" priority="17" stopIfTrue="1">
      <formula>$D$9="○"</formula>
    </cfRule>
  </conditionalFormatting>
  <conditionalFormatting sqref="F15">
    <cfRule type="expression" dxfId="62" priority="15" stopIfTrue="1">
      <formula>$D$10="○"</formula>
    </cfRule>
  </conditionalFormatting>
  <conditionalFormatting sqref="F12">
    <cfRule type="expression" dxfId="61" priority="10" stopIfTrue="1">
      <formula>$D$18="○"</formula>
    </cfRule>
    <cfRule type="expression" dxfId="60" priority="12" stopIfTrue="1">
      <formula>$D$18="○"</formula>
    </cfRule>
    <cfRule type="expression" dxfId="59" priority="13" stopIfTrue="1">
      <formula>$D$9="○"</formula>
    </cfRule>
  </conditionalFormatting>
  <conditionalFormatting sqref="F12">
    <cfRule type="expression" dxfId="58" priority="11" stopIfTrue="1">
      <formula>$D$10="○"</formula>
    </cfRule>
  </conditionalFormatting>
  <conditionalFormatting sqref="F18">
    <cfRule type="expression" dxfId="57" priority="2" stopIfTrue="1">
      <formula>$D$18="○"</formula>
    </cfRule>
    <cfRule type="expression" dxfId="56" priority="4" stopIfTrue="1">
      <formula>$D$18="○"</formula>
    </cfRule>
    <cfRule type="expression" dxfId="55" priority="5" stopIfTrue="1">
      <formula>$D$9="○"</formula>
    </cfRule>
  </conditionalFormatting>
  <conditionalFormatting sqref="F18">
    <cfRule type="expression" dxfId="54" priority="3" stopIfTrue="1">
      <formula>$D$10="○"</formula>
    </cfRule>
  </conditionalFormatting>
  <dataValidations count="1">
    <dataValidation type="list" allowBlank="1" showInputMessage="1" showErrorMessage="1" sqref="D9:E20">
      <formula1>$M$9:$M$10</formula1>
    </dataValidation>
  </dataValidations>
  <printOptions horizontalCentered="1"/>
  <pageMargins left="0.78740157480314965" right="0.59055118110236227" top="0.39370078740157483" bottom="0.39370078740157483" header="0.31496062992125984" footer="0.31496062992125984"/>
  <pageSetup paperSize="9" orientation="portrait" horizontalDpi="300" verticalDpi="300"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1">
    <tabColor rgb="FFFFFF00"/>
    <pageSetUpPr fitToPage="1"/>
  </sheetPr>
  <dimension ref="A1:AO63"/>
  <sheetViews>
    <sheetView showGridLines="0" view="pageBreakPreview" zoomScaleNormal="100" zoomScaleSheetLayoutView="100" workbookViewId="0">
      <selection activeCell="D11" sqref="D11:E16"/>
    </sheetView>
  </sheetViews>
  <sheetFormatPr defaultColWidth="6.5" defaultRowHeight="13.5"/>
  <cols>
    <col min="1" max="13" width="6.5" style="11"/>
    <col min="14" max="14" width="2.5" style="11" customWidth="1"/>
    <col min="15" max="16384" width="6.5" style="11"/>
  </cols>
  <sheetData>
    <row r="1" spans="1:14" ht="24">
      <c r="A1" s="9"/>
      <c r="B1" s="9"/>
      <c r="C1" s="9"/>
      <c r="D1" s="9"/>
      <c r="E1" s="9"/>
      <c r="F1" s="9"/>
      <c r="G1" s="9"/>
      <c r="H1" s="9"/>
      <c r="I1" s="9"/>
      <c r="J1" s="120"/>
      <c r="K1" s="637" t="s">
        <v>431</v>
      </c>
      <c r="L1" s="637"/>
      <c r="M1" s="637"/>
      <c r="N1" s="9"/>
    </row>
    <row r="2" spans="1:14" ht="13.5" customHeight="1">
      <c r="A2" s="9"/>
      <c r="B2" s="9"/>
      <c r="C2" s="9"/>
      <c r="D2" s="9"/>
      <c r="E2" s="9"/>
      <c r="F2" s="9"/>
      <c r="G2" s="9"/>
      <c r="H2" s="9"/>
      <c r="I2" s="9"/>
      <c r="J2" s="9"/>
      <c r="K2" s="579" t="s">
        <v>376</v>
      </c>
      <c r="L2" s="579"/>
      <c r="M2" s="579"/>
      <c r="N2" s="9"/>
    </row>
    <row r="3" spans="1:14" ht="13.5" customHeight="1">
      <c r="A3" s="9"/>
      <c r="B3" s="9"/>
      <c r="C3" s="9"/>
      <c r="D3" s="9"/>
      <c r="E3" s="9"/>
      <c r="F3" s="9"/>
      <c r="G3" s="9"/>
      <c r="H3" s="9"/>
      <c r="I3" s="9"/>
      <c r="J3" s="9"/>
      <c r="K3" s="579"/>
      <c r="L3" s="579"/>
      <c r="M3" s="579"/>
      <c r="N3" s="9"/>
    </row>
    <row r="4" spans="1:14" ht="13.5" customHeight="1">
      <c r="A4" s="9"/>
      <c r="B4" s="9"/>
      <c r="C4" s="9"/>
      <c r="D4" s="9"/>
      <c r="E4" s="9"/>
      <c r="F4" s="9"/>
      <c r="G4" s="9"/>
      <c r="H4" s="9"/>
      <c r="I4" s="9"/>
      <c r="J4" s="9"/>
      <c r="K4" s="579"/>
      <c r="L4" s="579"/>
      <c r="M4" s="579"/>
      <c r="N4" s="9"/>
    </row>
    <row r="5" spans="1:14">
      <c r="A5" s="9"/>
      <c r="B5" s="9"/>
      <c r="C5" s="9"/>
      <c r="D5" s="9"/>
      <c r="E5" s="9"/>
      <c r="F5" s="9"/>
      <c r="G5" s="9"/>
      <c r="H5" s="9"/>
      <c r="I5" s="9"/>
      <c r="J5" s="9"/>
      <c r="K5" s="1019"/>
      <c r="L5" s="1019"/>
      <c r="M5" s="1019"/>
      <c r="N5" s="9"/>
    </row>
    <row r="6" spans="1:14">
      <c r="A6" s="9"/>
      <c r="B6" s="9"/>
      <c r="C6" s="9"/>
      <c r="D6" s="9"/>
      <c r="E6" s="9"/>
      <c r="F6" s="9"/>
      <c r="G6" s="9"/>
      <c r="H6" s="9"/>
      <c r="I6" s="9"/>
      <c r="J6" s="9"/>
      <c r="K6" s="9"/>
      <c r="L6" s="9"/>
      <c r="M6" s="9"/>
      <c r="N6" s="9"/>
    </row>
    <row r="7" spans="1:14">
      <c r="A7" s="9"/>
      <c r="B7" s="9"/>
      <c r="C7" s="9"/>
      <c r="D7" s="9"/>
      <c r="E7" s="9"/>
      <c r="F7" s="9"/>
      <c r="G7" s="9"/>
      <c r="H7" s="9"/>
      <c r="I7" s="9"/>
      <c r="J7" s="9"/>
      <c r="K7" s="9"/>
      <c r="L7" s="9"/>
      <c r="M7" s="9"/>
      <c r="N7" s="9"/>
    </row>
    <row r="8" spans="1:14" ht="17.25">
      <c r="A8" s="423" t="s">
        <v>274</v>
      </c>
      <c r="B8" s="423"/>
      <c r="C8" s="423"/>
      <c r="D8" s="423"/>
      <c r="E8" s="423"/>
      <c r="F8" s="423"/>
      <c r="G8" s="423"/>
      <c r="H8" s="423"/>
      <c r="I8" s="423"/>
      <c r="J8" s="423"/>
      <c r="K8" s="423"/>
      <c r="L8" s="423"/>
      <c r="M8" s="423"/>
      <c r="N8" s="9"/>
    </row>
    <row r="9" spans="1:14">
      <c r="A9" s="181"/>
      <c r="B9" s="181"/>
      <c r="C9" s="181"/>
      <c r="D9" s="181"/>
      <c r="E9" s="181"/>
      <c r="F9" s="181"/>
      <c r="G9" s="181"/>
      <c r="H9" s="181"/>
      <c r="I9" s="181"/>
      <c r="J9" s="181"/>
      <c r="K9" s="181"/>
      <c r="L9" s="181"/>
      <c r="M9" s="181"/>
      <c r="N9" s="9"/>
    </row>
    <row r="10" spans="1:14">
      <c r="A10" s="9"/>
      <c r="B10" s="9"/>
      <c r="C10" s="9"/>
      <c r="D10" s="9"/>
      <c r="E10" s="9"/>
      <c r="F10" s="9"/>
      <c r="G10" s="9"/>
      <c r="H10" s="9"/>
      <c r="I10" s="9"/>
      <c r="J10" s="9"/>
      <c r="K10" s="9"/>
      <c r="L10" s="9"/>
      <c r="M10" s="9"/>
      <c r="N10" s="9"/>
    </row>
    <row r="11" spans="1:14" ht="13.5" customHeight="1">
      <c r="A11" s="9"/>
      <c r="B11" s="1020" t="s">
        <v>204</v>
      </c>
      <c r="C11" s="1021"/>
      <c r="D11" s="431"/>
      <c r="E11" s="432"/>
      <c r="F11" s="1027" t="s">
        <v>389</v>
      </c>
      <c r="G11" s="1028"/>
      <c r="H11" s="1028"/>
      <c r="I11" s="1028"/>
      <c r="J11" s="1028"/>
      <c r="K11" s="1028"/>
      <c r="L11" s="1029"/>
      <c r="M11" s="10" t="s">
        <v>85</v>
      </c>
      <c r="N11" s="9"/>
    </row>
    <row r="12" spans="1:14" ht="13.5" customHeight="1">
      <c r="A12" s="9"/>
      <c r="B12" s="1022"/>
      <c r="C12" s="1023"/>
      <c r="D12" s="433"/>
      <c r="E12" s="434"/>
      <c r="F12" s="1030"/>
      <c r="G12" s="1031"/>
      <c r="H12" s="1031"/>
      <c r="I12" s="1031"/>
      <c r="J12" s="1031"/>
      <c r="K12" s="1031"/>
      <c r="L12" s="1032"/>
      <c r="M12" s="10"/>
      <c r="N12" s="9"/>
    </row>
    <row r="13" spans="1:14" ht="13.5" customHeight="1">
      <c r="A13" s="9"/>
      <c r="B13" s="1022"/>
      <c r="C13" s="1023"/>
      <c r="D13" s="433"/>
      <c r="E13" s="434"/>
      <c r="F13" s="1030"/>
      <c r="G13" s="1031"/>
      <c r="H13" s="1031"/>
      <c r="I13" s="1031"/>
      <c r="J13" s="1031"/>
      <c r="K13" s="1031"/>
      <c r="L13" s="1032"/>
      <c r="M13" s="10"/>
      <c r="N13" s="9"/>
    </row>
    <row r="14" spans="1:14" ht="13.5" customHeight="1">
      <c r="A14" s="9"/>
      <c r="B14" s="1022"/>
      <c r="C14" s="1023"/>
      <c r="D14" s="433"/>
      <c r="E14" s="434"/>
      <c r="F14" s="1030"/>
      <c r="G14" s="1031"/>
      <c r="H14" s="1031"/>
      <c r="I14" s="1031"/>
      <c r="J14" s="1031"/>
      <c r="K14" s="1031"/>
      <c r="L14" s="1032"/>
      <c r="M14" s="10"/>
      <c r="N14" s="9"/>
    </row>
    <row r="15" spans="1:14" ht="13.5" customHeight="1">
      <c r="A15" s="9"/>
      <c r="B15" s="1024"/>
      <c r="C15" s="1023"/>
      <c r="D15" s="433"/>
      <c r="E15" s="434"/>
      <c r="F15" s="1033"/>
      <c r="G15" s="1031"/>
      <c r="H15" s="1031"/>
      <c r="I15" s="1031"/>
      <c r="J15" s="1031"/>
      <c r="K15" s="1031"/>
      <c r="L15" s="1032"/>
      <c r="M15" s="10"/>
      <c r="N15" s="9"/>
    </row>
    <row r="16" spans="1:14" ht="13.5" customHeight="1">
      <c r="A16" s="9"/>
      <c r="B16" s="1024"/>
      <c r="C16" s="1023"/>
      <c r="D16" s="435"/>
      <c r="E16" s="436"/>
      <c r="F16" s="1034"/>
      <c r="G16" s="1035"/>
      <c r="H16" s="1035"/>
      <c r="I16" s="1035"/>
      <c r="J16" s="1035"/>
      <c r="K16" s="1035"/>
      <c r="L16" s="1036"/>
      <c r="M16" s="10"/>
      <c r="N16" s="9"/>
    </row>
    <row r="17" spans="1:41" ht="13.5" customHeight="1">
      <c r="A17" s="9"/>
      <c r="B17" s="1024"/>
      <c r="C17" s="1023"/>
      <c r="D17" s="431"/>
      <c r="E17" s="432"/>
      <c r="F17" s="1027" t="s">
        <v>390</v>
      </c>
      <c r="G17" s="1028"/>
      <c r="H17" s="1028"/>
      <c r="I17" s="1028"/>
      <c r="J17" s="1028"/>
      <c r="K17" s="1028"/>
      <c r="L17" s="1029"/>
      <c r="M17" s="10"/>
      <c r="N17" s="9"/>
    </row>
    <row r="18" spans="1:41" ht="13.5" customHeight="1">
      <c r="A18" s="9"/>
      <c r="B18" s="1024"/>
      <c r="C18" s="1023"/>
      <c r="D18" s="433"/>
      <c r="E18" s="434"/>
      <c r="F18" s="1030"/>
      <c r="G18" s="1031"/>
      <c r="H18" s="1031"/>
      <c r="I18" s="1031"/>
      <c r="J18" s="1031"/>
      <c r="K18" s="1031"/>
      <c r="L18" s="1032"/>
      <c r="M18" s="10"/>
      <c r="N18" s="9"/>
    </row>
    <row r="19" spans="1:41" ht="13.5" customHeight="1">
      <c r="A19" s="9"/>
      <c r="B19" s="1024"/>
      <c r="C19" s="1023"/>
      <c r="D19" s="433"/>
      <c r="E19" s="434"/>
      <c r="F19" s="1030"/>
      <c r="G19" s="1031"/>
      <c r="H19" s="1031"/>
      <c r="I19" s="1031"/>
      <c r="J19" s="1031"/>
      <c r="K19" s="1031"/>
      <c r="L19" s="1032"/>
      <c r="M19" s="10"/>
      <c r="N19" s="9"/>
    </row>
    <row r="20" spans="1:41" ht="13.5" customHeight="1">
      <c r="A20" s="9"/>
      <c r="B20" s="1024"/>
      <c r="C20" s="1023"/>
      <c r="D20" s="433"/>
      <c r="E20" s="434"/>
      <c r="F20" s="1030"/>
      <c r="G20" s="1031"/>
      <c r="H20" s="1031"/>
      <c r="I20" s="1031"/>
      <c r="J20" s="1031"/>
      <c r="K20" s="1031"/>
      <c r="L20" s="1032"/>
      <c r="M20" s="10"/>
      <c r="N20" s="9"/>
    </row>
    <row r="21" spans="1:41" ht="13.5" customHeight="1">
      <c r="A21" s="9"/>
      <c r="B21" s="1024"/>
      <c r="C21" s="1023"/>
      <c r="D21" s="433"/>
      <c r="E21" s="434"/>
      <c r="F21" s="1033"/>
      <c r="G21" s="1031"/>
      <c r="H21" s="1031"/>
      <c r="I21" s="1031"/>
      <c r="J21" s="1031"/>
      <c r="K21" s="1031"/>
      <c r="L21" s="1032"/>
      <c r="M21" s="10"/>
      <c r="N21" s="9"/>
    </row>
    <row r="22" spans="1:41" ht="13.5" customHeight="1">
      <c r="A22" s="9"/>
      <c r="B22" s="1024"/>
      <c r="C22" s="1023"/>
      <c r="D22" s="435"/>
      <c r="E22" s="436"/>
      <c r="F22" s="1034"/>
      <c r="G22" s="1035"/>
      <c r="H22" s="1035"/>
      <c r="I22" s="1035"/>
      <c r="J22" s="1035"/>
      <c r="K22" s="1035"/>
      <c r="L22" s="1036"/>
      <c r="M22" s="10"/>
      <c r="N22" s="9"/>
    </row>
    <row r="23" spans="1:41" ht="13.5" customHeight="1">
      <c r="A23" s="9"/>
      <c r="B23" s="1024"/>
      <c r="C23" s="1023"/>
      <c r="D23" s="431"/>
      <c r="E23" s="432"/>
      <c r="F23" s="1027" t="s">
        <v>391</v>
      </c>
      <c r="G23" s="1037"/>
      <c r="H23" s="1037"/>
      <c r="I23" s="1037"/>
      <c r="J23" s="1037"/>
      <c r="K23" s="1037"/>
      <c r="L23" s="1038"/>
      <c r="M23" s="10" t="s">
        <v>85</v>
      </c>
      <c r="N23" s="9"/>
    </row>
    <row r="24" spans="1:41" ht="13.5" customHeight="1">
      <c r="A24" s="9"/>
      <c r="B24" s="1024"/>
      <c r="C24" s="1023"/>
      <c r="D24" s="433"/>
      <c r="E24" s="434"/>
      <c r="F24" s="1030"/>
      <c r="G24" s="1039"/>
      <c r="H24" s="1039"/>
      <c r="I24" s="1039"/>
      <c r="J24" s="1039"/>
      <c r="K24" s="1039"/>
      <c r="L24" s="1040"/>
      <c r="M24" s="10"/>
      <c r="N24" s="9"/>
    </row>
    <row r="25" spans="1:41" ht="13.5" customHeight="1">
      <c r="A25" s="9"/>
      <c r="B25" s="1024"/>
      <c r="C25" s="1023"/>
      <c r="D25" s="433"/>
      <c r="E25" s="434"/>
      <c r="F25" s="1030"/>
      <c r="G25" s="1039"/>
      <c r="H25" s="1039"/>
      <c r="I25" s="1039"/>
      <c r="J25" s="1039"/>
      <c r="K25" s="1039"/>
      <c r="L25" s="1040"/>
      <c r="M25" s="10"/>
      <c r="N25" s="9"/>
    </row>
    <row r="26" spans="1:41" ht="13.5" customHeight="1">
      <c r="A26" s="9"/>
      <c r="B26" s="1024"/>
      <c r="C26" s="1023"/>
      <c r="D26" s="433"/>
      <c r="E26" s="434"/>
      <c r="F26" s="1030"/>
      <c r="G26" s="1039"/>
      <c r="H26" s="1039"/>
      <c r="I26" s="1039"/>
      <c r="J26" s="1039"/>
      <c r="K26" s="1039"/>
      <c r="L26" s="1040"/>
      <c r="M26" s="10"/>
      <c r="N26" s="9"/>
    </row>
    <row r="27" spans="1:41" ht="13.5" customHeight="1">
      <c r="A27" s="9"/>
      <c r="B27" s="1024"/>
      <c r="C27" s="1023"/>
      <c r="D27" s="433"/>
      <c r="E27" s="434"/>
      <c r="F27" s="1030"/>
      <c r="G27" s="1039"/>
      <c r="H27" s="1039"/>
      <c r="I27" s="1039"/>
      <c r="J27" s="1039"/>
      <c r="K27" s="1039"/>
      <c r="L27" s="1040"/>
      <c r="M27" s="10"/>
      <c r="N27" s="9"/>
    </row>
    <row r="28" spans="1:41" ht="13.5" customHeight="1">
      <c r="A28" s="9"/>
      <c r="B28" s="1025"/>
      <c r="C28" s="1026"/>
      <c r="D28" s="435"/>
      <c r="E28" s="436"/>
      <c r="F28" s="1041"/>
      <c r="G28" s="1042"/>
      <c r="H28" s="1042"/>
      <c r="I28" s="1042"/>
      <c r="J28" s="1042"/>
      <c r="K28" s="1042"/>
      <c r="L28" s="1043"/>
      <c r="M28" s="9"/>
      <c r="N28" s="9"/>
    </row>
    <row r="29" spans="1:41">
      <c r="A29" s="9"/>
      <c r="B29" s="13"/>
      <c r="C29" s="13"/>
      <c r="D29" s="31" t="str">
        <f>IF(COUNTBLANK(D11:E28)=36,"　↑　該当する方に○",IF(COUNTBLANK(D11:E28)=34,"　↑　どちらか一方に○",""))</f>
        <v>　↑　該当する方に○</v>
      </c>
      <c r="E29" s="32"/>
      <c r="F29" s="13"/>
      <c r="G29" s="13"/>
      <c r="H29" s="13"/>
      <c r="I29" s="13"/>
      <c r="J29" s="13"/>
      <c r="K29" s="13"/>
      <c r="L29" s="13"/>
      <c r="M29" s="9"/>
      <c r="N29" s="9"/>
    </row>
    <row r="30" spans="1:41">
      <c r="A30" s="9"/>
      <c r="B30" s="13"/>
      <c r="C30" s="13"/>
      <c r="D30" s="49"/>
      <c r="E30" s="13"/>
      <c r="F30" s="13"/>
      <c r="G30" s="13"/>
      <c r="H30" s="13"/>
      <c r="I30" s="13"/>
      <c r="J30" s="13"/>
      <c r="K30" s="13"/>
      <c r="L30" s="13"/>
      <c r="M30" s="9"/>
      <c r="N30" s="9"/>
    </row>
    <row r="31" spans="1:41">
      <c r="A31" s="9"/>
      <c r="B31" s="238"/>
      <c r="C31" s="9"/>
      <c r="D31" s="9"/>
      <c r="E31" s="9"/>
      <c r="F31" s="9"/>
      <c r="G31" s="9"/>
      <c r="H31" s="9"/>
      <c r="I31" s="13"/>
      <c r="J31" s="13"/>
      <c r="K31" s="13"/>
      <c r="L31" s="13"/>
      <c r="M31" s="9"/>
      <c r="N31" s="9"/>
    </row>
    <row r="32" spans="1:41">
      <c r="A32" s="9"/>
      <c r="B32" s="13"/>
      <c r="C32" s="13"/>
      <c r="D32" s="13"/>
      <c r="E32" s="13"/>
      <c r="F32" s="13"/>
      <c r="G32" s="13"/>
      <c r="H32" s="13"/>
      <c r="I32" s="13"/>
      <c r="J32" s="13"/>
      <c r="K32" s="13"/>
      <c r="L32" s="13"/>
      <c r="M32" s="9"/>
      <c r="N32" s="9"/>
      <c r="AO32" s="9"/>
    </row>
    <row r="33" spans="1:14">
      <c r="A33" s="9"/>
      <c r="B33" s="13"/>
      <c r="C33" s="13"/>
      <c r="D33" s="13"/>
      <c r="E33" s="13"/>
      <c r="F33" s="13"/>
      <c r="G33" s="13"/>
      <c r="H33" s="13"/>
      <c r="I33" s="13"/>
      <c r="J33" s="13"/>
      <c r="K33" s="13"/>
      <c r="L33" s="13"/>
      <c r="M33" s="9"/>
      <c r="N33" s="9"/>
    </row>
    <row r="34" spans="1:14" ht="14.25">
      <c r="A34" s="9"/>
      <c r="B34" s="94" t="s">
        <v>186</v>
      </c>
      <c r="C34" s="13"/>
      <c r="D34" s="13"/>
      <c r="E34" s="13"/>
      <c r="F34" s="13"/>
      <c r="G34" s="13"/>
      <c r="H34" s="13"/>
      <c r="I34" s="13"/>
      <c r="J34" s="13"/>
      <c r="K34" s="13"/>
      <c r="L34" s="13"/>
      <c r="M34" s="9"/>
      <c r="N34" s="9"/>
    </row>
    <row r="35" spans="1:14" ht="13.5" customHeight="1">
      <c r="A35" s="9"/>
      <c r="B35" s="13"/>
      <c r="C35" s="13"/>
      <c r="D35" s="13"/>
      <c r="E35" s="13"/>
      <c r="F35" s="13"/>
      <c r="G35" s="13"/>
      <c r="H35" s="13"/>
      <c r="I35" s="13"/>
      <c r="J35" s="13"/>
      <c r="K35" s="13"/>
      <c r="L35" s="13"/>
      <c r="M35" s="38" t="s">
        <v>74</v>
      </c>
      <c r="N35" s="9"/>
    </row>
    <row r="36" spans="1:14" ht="13.5" customHeight="1">
      <c r="A36" s="9"/>
      <c r="B36" s="13"/>
      <c r="C36" s="13"/>
      <c r="D36" s="13"/>
      <c r="E36" s="13"/>
      <c r="F36" s="13"/>
      <c r="G36" s="13"/>
      <c r="H36" s="13"/>
      <c r="I36" s="13"/>
      <c r="J36" s="13"/>
      <c r="K36" s="13"/>
      <c r="L36" s="13"/>
      <c r="M36" s="38"/>
      <c r="N36" s="9"/>
    </row>
    <row r="37" spans="1:14" ht="13.5" customHeight="1">
      <c r="A37" s="9"/>
      <c r="B37" s="13"/>
      <c r="C37" s="13"/>
      <c r="D37" s="13"/>
      <c r="E37" s="13"/>
      <c r="F37" s="13"/>
      <c r="G37" s="13"/>
      <c r="H37" s="13"/>
      <c r="I37" s="13"/>
      <c r="J37" s="13"/>
      <c r="K37" s="13"/>
      <c r="L37" s="13"/>
      <c r="M37" s="38"/>
      <c r="N37" s="9"/>
    </row>
    <row r="38" spans="1:14" ht="13.5" customHeight="1">
      <c r="A38" s="9"/>
      <c r="B38" s="13"/>
      <c r="C38" s="13"/>
      <c r="D38" s="13"/>
      <c r="E38" s="13"/>
      <c r="F38" s="13"/>
      <c r="G38" s="13"/>
      <c r="H38" s="13"/>
      <c r="I38" s="13"/>
      <c r="J38" s="13"/>
      <c r="K38" s="13"/>
      <c r="L38" s="13"/>
      <c r="M38" s="38" t="s">
        <v>74</v>
      </c>
      <c r="N38" s="9"/>
    </row>
    <row r="39" spans="1:14" ht="13.5" customHeight="1">
      <c r="A39" s="9"/>
      <c r="B39" s="13"/>
      <c r="C39" s="13"/>
      <c r="D39" s="13"/>
      <c r="E39" s="13"/>
      <c r="F39" s="13"/>
      <c r="G39" s="13"/>
      <c r="H39" s="13"/>
      <c r="I39" s="13"/>
      <c r="J39" s="13"/>
      <c r="K39" s="13"/>
      <c r="L39" s="13"/>
      <c r="M39" s="38"/>
      <c r="N39" s="9"/>
    </row>
    <row r="40" spans="1:14" ht="13.5" customHeight="1">
      <c r="A40" s="9"/>
      <c r="B40" s="13"/>
      <c r="C40" s="13"/>
      <c r="D40" s="13"/>
      <c r="E40" s="13"/>
      <c r="F40" s="13"/>
      <c r="G40" s="13"/>
      <c r="H40" s="13"/>
      <c r="I40" s="13"/>
      <c r="J40" s="13"/>
      <c r="K40" s="13"/>
      <c r="L40" s="13"/>
      <c r="M40" s="38"/>
      <c r="N40" s="9"/>
    </row>
    <row r="41" spans="1:14" s="34" customFormat="1" ht="14.25">
      <c r="A41" s="33"/>
      <c r="B41" s="94"/>
      <c r="C41" s="33"/>
      <c r="D41" s="33"/>
      <c r="E41" s="33"/>
      <c r="F41" s="33"/>
      <c r="G41" s="33"/>
      <c r="H41" s="33"/>
      <c r="I41" s="33"/>
      <c r="J41" s="33"/>
      <c r="K41" s="33"/>
      <c r="L41" s="33"/>
      <c r="M41" s="33"/>
      <c r="N41" s="33"/>
    </row>
    <row r="42" spans="1:14">
      <c r="A42" s="9"/>
      <c r="B42" s="50"/>
      <c r="C42" s="50"/>
      <c r="D42" s="50"/>
      <c r="E42" s="50"/>
      <c r="F42" s="50"/>
      <c r="G42" s="50"/>
      <c r="H42" s="50"/>
      <c r="I42" s="50"/>
      <c r="J42" s="50"/>
      <c r="K42" s="50"/>
      <c r="L42" s="50"/>
      <c r="M42" s="50"/>
      <c r="N42" s="9"/>
    </row>
    <row r="43" spans="1:14">
      <c r="A43" s="9"/>
      <c r="B43" s="50"/>
      <c r="C43" s="50"/>
      <c r="D43" s="50"/>
      <c r="E43" s="50"/>
      <c r="F43" s="50"/>
      <c r="G43" s="50"/>
      <c r="H43" s="50"/>
      <c r="I43" s="50"/>
      <c r="J43" s="50"/>
      <c r="K43" s="50"/>
      <c r="L43" s="50"/>
      <c r="M43" s="50"/>
      <c r="N43" s="9"/>
    </row>
    <row r="44" spans="1:14">
      <c r="A44" s="9"/>
      <c r="B44" s="50"/>
      <c r="C44" s="50"/>
      <c r="D44" s="50"/>
      <c r="E44" s="50"/>
      <c r="F44" s="50"/>
      <c r="G44" s="50"/>
      <c r="H44" s="50"/>
      <c r="I44" s="50"/>
      <c r="J44" s="50"/>
      <c r="K44" s="50"/>
      <c r="L44" s="50"/>
      <c r="M44" s="50"/>
      <c r="N44" s="9"/>
    </row>
    <row r="45" spans="1:14" ht="13.5" customHeight="1">
      <c r="A45" s="9"/>
      <c r="B45" s="50"/>
      <c r="C45" s="50"/>
      <c r="D45" s="50"/>
      <c r="E45" s="50"/>
      <c r="F45" s="50"/>
      <c r="G45" s="50"/>
      <c r="H45" s="50"/>
      <c r="I45" s="50"/>
      <c r="J45" s="50"/>
      <c r="K45" s="50"/>
      <c r="L45" s="50"/>
      <c r="M45" s="50"/>
      <c r="N45" s="9"/>
    </row>
    <row r="46" spans="1:14" ht="13.5" customHeight="1">
      <c r="A46" s="9"/>
      <c r="B46" s="50"/>
      <c r="C46" s="50"/>
      <c r="D46" s="50"/>
      <c r="E46" s="50"/>
      <c r="F46" s="50"/>
      <c r="G46" s="50"/>
      <c r="H46" s="50"/>
      <c r="I46" s="50"/>
      <c r="J46" s="50"/>
      <c r="K46" s="50"/>
      <c r="L46" s="50"/>
      <c r="M46" s="50"/>
      <c r="N46" s="9"/>
    </row>
    <row r="47" spans="1:14" ht="13.5" customHeight="1">
      <c r="A47" s="9"/>
      <c r="B47" s="50"/>
      <c r="C47" s="50"/>
      <c r="D47" s="50"/>
      <c r="E47" s="50"/>
      <c r="F47" s="50"/>
      <c r="G47" s="50"/>
      <c r="H47" s="50"/>
      <c r="I47" s="50"/>
      <c r="J47" s="50"/>
      <c r="K47" s="50"/>
      <c r="L47" s="50"/>
      <c r="M47" s="50"/>
      <c r="N47" s="9"/>
    </row>
    <row r="48" spans="1:14" ht="13.5" customHeight="1">
      <c r="A48" s="9"/>
      <c r="B48" s="50"/>
      <c r="C48" s="50"/>
      <c r="D48" s="50"/>
      <c r="E48" s="50"/>
      <c r="F48" s="50"/>
      <c r="G48" s="50"/>
      <c r="H48" s="50"/>
      <c r="I48" s="50"/>
      <c r="J48" s="50"/>
      <c r="K48" s="50"/>
      <c r="L48" s="50"/>
      <c r="M48" s="50"/>
      <c r="N48" s="9"/>
    </row>
    <row r="49" spans="1:14" ht="13.5" customHeight="1">
      <c r="A49" s="9"/>
      <c r="B49" s="50"/>
      <c r="C49" s="50"/>
      <c r="D49" s="50"/>
      <c r="E49" s="50"/>
      <c r="F49" s="50"/>
      <c r="G49" s="50"/>
      <c r="H49" s="50"/>
      <c r="I49" s="50"/>
      <c r="J49" s="50"/>
      <c r="K49" s="50"/>
      <c r="L49" s="50"/>
      <c r="M49" s="50"/>
      <c r="N49" s="9"/>
    </row>
    <row r="50" spans="1:14" ht="13.5" customHeight="1">
      <c r="A50" s="9"/>
      <c r="B50" s="50"/>
      <c r="C50" s="50"/>
      <c r="D50" s="50"/>
      <c r="E50" s="50"/>
      <c r="F50" s="50"/>
      <c r="G50" s="50"/>
      <c r="H50" s="50"/>
      <c r="I50" s="50"/>
      <c r="J50" s="50"/>
      <c r="K50" s="50"/>
      <c r="L50" s="50"/>
      <c r="M50" s="50"/>
      <c r="N50" s="9"/>
    </row>
    <row r="51" spans="1:14" ht="13.5" customHeight="1">
      <c r="A51" s="9"/>
      <c r="B51" s="50"/>
      <c r="C51" s="50"/>
      <c r="D51" s="50"/>
      <c r="E51" s="50"/>
      <c r="F51" s="50"/>
      <c r="G51" s="50"/>
      <c r="H51" s="50"/>
      <c r="I51" s="50"/>
      <c r="J51" s="50"/>
      <c r="K51" s="50"/>
      <c r="L51" s="50"/>
      <c r="M51" s="50"/>
      <c r="N51" s="9"/>
    </row>
    <row r="52" spans="1:14" ht="13.5" customHeight="1">
      <c r="A52" s="9"/>
      <c r="B52" s="50"/>
      <c r="C52" s="50"/>
      <c r="D52" s="50"/>
      <c r="E52" s="50"/>
      <c r="F52" s="50"/>
      <c r="G52" s="50"/>
      <c r="H52" s="50"/>
      <c r="I52" s="50"/>
      <c r="J52" s="50"/>
      <c r="K52" s="50"/>
      <c r="L52" s="50"/>
      <c r="M52" s="50"/>
      <c r="N52" s="9"/>
    </row>
    <row r="53" spans="1:14" ht="13.5" customHeight="1">
      <c r="A53" s="9"/>
      <c r="B53" s="50"/>
      <c r="C53" s="50"/>
      <c r="D53" s="50"/>
      <c r="E53" s="50"/>
      <c r="F53" s="50"/>
      <c r="G53" s="50"/>
      <c r="H53" s="50"/>
      <c r="I53" s="50"/>
      <c r="J53" s="50"/>
      <c r="K53" s="50"/>
      <c r="L53" s="50"/>
      <c r="M53" s="50"/>
      <c r="N53" s="9"/>
    </row>
    <row r="54" spans="1:14" s="34" customFormat="1">
      <c r="A54" s="33"/>
      <c r="B54" s="22"/>
      <c r="C54" s="33"/>
      <c r="D54" s="33"/>
      <c r="E54" s="33"/>
      <c r="F54" s="33"/>
      <c r="G54" s="33"/>
      <c r="H54" s="33"/>
      <c r="I54" s="33"/>
      <c r="J54" s="33"/>
      <c r="K54" s="33"/>
      <c r="L54" s="33"/>
      <c r="M54" s="33"/>
      <c r="N54" s="33"/>
    </row>
    <row r="55" spans="1:14" ht="14.25">
      <c r="A55" s="9"/>
      <c r="B55" s="35"/>
      <c r="C55" s="36"/>
      <c r="D55" s="9"/>
      <c r="E55" s="9"/>
      <c r="F55" s="9"/>
      <c r="G55" s="9"/>
      <c r="H55" s="9"/>
      <c r="I55" s="9"/>
      <c r="J55" s="9"/>
      <c r="K55" s="9"/>
      <c r="L55" s="9"/>
      <c r="M55" s="9"/>
      <c r="N55" s="9"/>
    </row>
    <row r="56" spans="1:14" ht="14.25">
      <c r="A56" s="9"/>
      <c r="B56" s="35"/>
      <c r="C56" s="36"/>
      <c r="D56" s="9"/>
      <c r="E56" s="9"/>
      <c r="F56" s="9"/>
      <c r="G56" s="9"/>
      <c r="H56" s="9"/>
      <c r="I56" s="9"/>
      <c r="J56" s="9"/>
      <c r="K56" s="9"/>
      <c r="L56" s="9"/>
      <c r="M56" s="9"/>
      <c r="N56" s="9"/>
    </row>
    <row r="57" spans="1:14" ht="14.25">
      <c r="A57" s="9"/>
      <c r="B57" s="35"/>
      <c r="C57" s="36"/>
      <c r="D57" s="9"/>
      <c r="E57" s="9"/>
      <c r="F57" s="9"/>
      <c r="G57" s="9"/>
      <c r="H57" s="9"/>
      <c r="I57" s="9"/>
      <c r="J57" s="9"/>
      <c r="K57" s="9"/>
      <c r="L57" s="9"/>
      <c r="M57" s="9"/>
      <c r="N57" s="9"/>
    </row>
    <row r="58" spans="1:14" ht="14.25">
      <c r="A58" s="9"/>
      <c r="B58" s="35"/>
      <c r="C58" s="36"/>
      <c r="D58" s="9"/>
      <c r="E58" s="9"/>
      <c r="F58" s="9"/>
      <c r="G58" s="9"/>
      <c r="H58" s="9"/>
      <c r="I58" s="9"/>
      <c r="J58" s="9"/>
      <c r="K58" s="9"/>
      <c r="L58" s="9"/>
      <c r="M58" s="9"/>
      <c r="N58" s="9"/>
    </row>
    <row r="59" spans="1:14" ht="14.25">
      <c r="A59" s="9"/>
      <c r="B59" s="35"/>
      <c r="C59" s="36"/>
      <c r="D59" s="9"/>
      <c r="E59" s="9"/>
      <c r="F59" s="9"/>
      <c r="G59" s="9"/>
      <c r="H59" s="9"/>
      <c r="I59" s="9"/>
      <c r="J59" s="9"/>
      <c r="K59" s="9"/>
      <c r="L59" s="9"/>
      <c r="M59" s="9"/>
      <c r="N59" s="9"/>
    </row>
    <row r="60" spans="1:14" ht="14.25">
      <c r="A60" s="9"/>
      <c r="B60" s="35"/>
      <c r="C60" s="36"/>
      <c r="D60" s="9"/>
      <c r="E60" s="9"/>
      <c r="F60" s="9"/>
      <c r="G60" s="9"/>
      <c r="H60" s="9"/>
      <c r="I60" s="9"/>
      <c r="J60" s="9"/>
      <c r="K60" s="9"/>
      <c r="L60" s="9"/>
      <c r="M60" s="9"/>
      <c r="N60" s="9"/>
    </row>
    <row r="61" spans="1:14" ht="14.25">
      <c r="A61" s="9"/>
      <c r="B61" s="35"/>
      <c r="C61" s="36"/>
      <c r="D61" s="9"/>
      <c r="E61" s="9"/>
      <c r="F61" s="9"/>
      <c r="G61" s="9"/>
      <c r="H61" s="9"/>
      <c r="I61" s="9"/>
      <c r="J61" s="9"/>
      <c r="K61" s="9"/>
      <c r="L61" s="9"/>
      <c r="M61" s="9"/>
      <c r="N61" s="9"/>
    </row>
    <row r="62" spans="1:14" ht="18.75">
      <c r="A62" s="460" t="s">
        <v>142</v>
      </c>
      <c r="B62" s="460"/>
      <c r="C62" s="460"/>
      <c r="D62" s="460"/>
      <c r="E62" s="460"/>
      <c r="F62" s="460"/>
      <c r="G62" s="460"/>
      <c r="H62" s="460"/>
      <c r="I62" s="460"/>
      <c r="J62" s="460"/>
      <c r="K62" s="460"/>
      <c r="L62" s="460"/>
      <c r="M62" s="460"/>
      <c r="N62" s="9"/>
    </row>
    <row r="63" spans="1:14">
      <c r="A63" s="9"/>
      <c r="B63" s="9"/>
      <c r="C63" s="9"/>
      <c r="D63" s="9"/>
      <c r="E63" s="9"/>
      <c r="F63" s="9"/>
      <c r="G63" s="9"/>
      <c r="H63" s="9"/>
      <c r="I63" s="9"/>
      <c r="J63" s="9"/>
      <c r="K63" s="9"/>
      <c r="L63" s="9"/>
      <c r="M63" s="9"/>
      <c r="N63" s="9"/>
    </row>
  </sheetData>
  <sheetProtection sheet="1" formatCells="0" selectLockedCells="1"/>
  <mergeCells count="12">
    <mergeCell ref="A62:M62"/>
    <mergeCell ref="K1:M1"/>
    <mergeCell ref="K2:M4"/>
    <mergeCell ref="K5:M5"/>
    <mergeCell ref="A8:M8"/>
    <mergeCell ref="B11:C28"/>
    <mergeCell ref="D11:E16"/>
    <mergeCell ref="F11:L16"/>
    <mergeCell ref="D23:E28"/>
    <mergeCell ref="F23:L28"/>
    <mergeCell ref="D17:E22"/>
    <mergeCell ref="F17:L22"/>
  </mergeCells>
  <phoneticPr fontId="121"/>
  <dataValidations count="2">
    <dataValidation type="list" allowBlank="1" showInputMessage="1" showErrorMessage="1" sqref="D23:E28">
      <formula1>$M$23:$M$27</formula1>
    </dataValidation>
    <dataValidation type="list" allowBlank="1" showInputMessage="1" showErrorMessage="1" sqref="D11:E22">
      <formula1>$M$11:$M$15</formula1>
    </dataValidation>
  </dataValidations>
  <printOptions horizontalCentered="1"/>
  <pageMargins left="0.78740157480314965" right="0.59055118110236227" top="0.39370078740157483" bottom="0.39370078740157483" header="0.31496062992125984" footer="0.31496062992125984"/>
  <pageSetup paperSize="9" orientation="portrait" verticalDpi="30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3">
    <tabColor rgb="FFFFFF00"/>
    <pageSetUpPr fitToPage="1"/>
  </sheetPr>
  <dimension ref="A1:AO63"/>
  <sheetViews>
    <sheetView showGridLines="0" view="pageBreakPreview" zoomScaleNormal="100" zoomScaleSheetLayoutView="100" workbookViewId="0">
      <selection activeCell="D11" sqref="D11:E16"/>
    </sheetView>
  </sheetViews>
  <sheetFormatPr defaultColWidth="6.5" defaultRowHeight="13.5"/>
  <cols>
    <col min="1" max="13" width="6.5" style="11"/>
    <col min="14" max="14" width="2.5" style="11" customWidth="1"/>
    <col min="15" max="16384" width="6.5" style="11"/>
  </cols>
  <sheetData>
    <row r="1" spans="1:14" ht="24">
      <c r="A1" s="9"/>
      <c r="B1" s="9"/>
      <c r="C1" s="9"/>
      <c r="D1" s="9"/>
      <c r="E1" s="9"/>
      <c r="F1" s="9"/>
      <c r="G1" s="9"/>
      <c r="H1" s="9"/>
      <c r="I1" s="9"/>
      <c r="J1" s="120"/>
      <c r="K1" s="692" t="s">
        <v>431</v>
      </c>
      <c r="L1" s="692"/>
      <c r="M1" s="692"/>
      <c r="N1" s="9"/>
    </row>
    <row r="2" spans="1:14" ht="13.5" customHeight="1">
      <c r="A2" s="9"/>
      <c r="B2" s="9"/>
      <c r="C2" s="9"/>
      <c r="D2" s="9"/>
      <c r="E2" s="9"/>
      <c r="F2" s="9"/>
      <c r="G2" s="9"/>
      <c r="H2" s="9"/>
      <c r="I2" s="9"/>
      <c r="J2" s="9"/>
      <c r="K2" s="1051" t="s">
        <v>377</v>
      </c>
      <c r="L2" s="1051"/>
      <c r="M2" s="1051"/>
      <c r="N2" s="9"/>
    </row>
    <row r="3" spans="1:14" ht="13.5" customHeight="1">
      <c r="A3" s="9"/>
      <c r="B3" s="9"/>
      <c r="C3" s="9"/>
      <c r="D3" s="9"/>
      <c r="E3" s="9"/>
      <c r="F3" s="9"/>
      <c r="G3" s="9"/>
      <c r="H3" s="9"/>
      <c r="I3" s="9"/>
      <c r="J3" s="9"/>
      <c r="K3" s="1051"/>
      <c r="L3" s="1051"/>
      <c r="M3" s="1051"/>
      <c r="N3" s="9"/>
    </row>
    <row r="4" spans="1:14" ht="13.5" customHeight="1">
      <c r="A4" s="9"/>
      <c r="B4" s="9"/>
      <c r="C4" s="9"/>
      <c r="D4" s="9"/>
      <c r="E4" s="9"/>
      <c r="F4" s="9"/>
      <c r="G4" s="9"/>
      <c r="H4" s="9"/>
      <c r="I4" s="9"/>
      <c r="J4" s="9"/>
      <c r="K4" s="1051"/>
      <c r="L4" s="1051"/>
      <c r="M4" s="1051"/>
      <c r="N4" s="9"/>
    </row>
    <row r="5" spans="1:14">
      <c r="A5" s="9"/>
      <c r="B5" s="9"/>
      <c r="C5" s="9"/>
      <c r="D5" s="9"/>
      <c r="E5" s="9"/>
      <c r="F5" s="9"/>
      <c r="G5" s="9"/>
      <c r="H5" s="9"/>
      <c r="I5" s="9"/>
      <c r="J5" s="9"/>
      <c r="K5" s="1019"/>
      <c r="L5" s="1019"/>
      <c r="M5" s="1019"/>
      <c r="N5" s="9"/>
    </row>
    <row r="6" spans="1:14">
      <c r="A6" s="9"/>
      <c r="B6" s="9"/>
      <c r="C6" s="9"/>
      <c r="D6" s="9"/>
      <c r="E6" s="9"/>
      <c r="F6" s="9"/>
      <c r="G6" s="9"/>
      <c r="H6" s="9"/>
      <c r="I6" s="9"/>
      <c r="J6" s="9"/>
      <c r="K6" s="9"/>
      <c r="L6" s="9"/>
      <c r="M6" s="9"/>
      <c r="N6" s="9"/>
    </row>
    <row r="7" spans="1:14">
      <c r="A7" s="9"/>
      <c r="B7" s="9"/>
      <c r="C7" s="9"/>
      <c r="D7" s="9"/>
      <c r="E7" s="9"/>
      <c r="F7" s="9"/>
      <c r="G7" s="9"/>
      <c r="H7" s="9"/>
      <c r="I7" s="9"/>
      <c r="J7" s="9"/>
      <c r="K7" s="9"/>
      <c r="L7" s="9"/>
      <c r="M7" s="9"/>
      <c r="N7" s="9"/>
    </row>
    <row r="8" spans="1:14" ht="17.25">
      <c r="A8" s="423" t="s">
        <v>275</v>
      </c>
      <c r="B8" s="423"/>
      <c r="C8" s="423"/>
      <c r="D8" s="423"/>
      <c r="E8" s="423"/>
      <c r="F8" s="423"/>
      <c r="G8" s="423"/>
      <c r="H8" s="423"/>
      <c r="I8" s="423"/>
      <c r="J8" s="423"/>
      <c r="K8" s="423"/>
      <c r="L8" s="423"/>
      <c r="M8" s="423"/>
      <c r="N8" s="9"/>
    </row>
    <row r="9" spans="1:14">
      <c r="A9" s="181"/>
      <c r="B9" s="181"/>
      <c r="C9" s="181"/>
      <c r="D9" s="181"/>
      <c r="E9" s="181"/>
      <c r="F9" s="181"/>
      <c r="G9" s="181"/>
      <c r="H9" s="181"/>
      <c r="I9" s="181"/>
      <c r="J9" s="181"/>
      <c r="K9" s="181"/>
      <c r="L9" s="181"/>
      <c r="M9" s="181"/>
      <c r="N9" s="9"/>
    </row>
    <row r="10" spans="1:14">
      <c r="A10" s="9"/>
      <c r="B10" s="9"/>
      <c r="C10" s="9"/>
      <c r="D10" s="9"/>
      <c r="E10" s="9"/>
      <c r="F10" s="9"/>
      <c r="G10" s="9"/>
      <c r="H10" s="9"/>
      <c r="I10" s="9"/>
      <c r="J10" s="9"/>
      <c r="K10" s="9"/>
      <c r="L10" s="9"/>
      <c r="M10" s="9"/>
      <c r="N10" s="9"/>
    </row>
    <row r="11" spans="1:14" ht="13.5" customHeight="1">
      <c r="A11" s="9"/>
      <c r="B11" s="1020" t="s">
        <v>204</v>
      </c>
      <c r="C11" s="1021"/>
      <c r="D11" s="431"/>
      <c r="E11" s="432"/>
      <c r="F11" s="1027" t="s">
        <v>409</v>
      </c>
      <c r="G11" s="1028"/>
      <c r="H11" s="1028"/>
      <c r="I11" s="1028"/>
      <c r="J11" s="1028"/>
      <c r="K11" s="1028"/>
      <c r="L11" s="1029"/>
      <c r="M11" s="10" t="s">
        <v>0</v>
      </c>
      <c r="N11" s="9"/>
    </row>
    <row r="12" spans="1:14" ht="13.5" customHeight="1">
      <c r="A12" s="9"/>
      <c r="B12" s="1022"/>
      <c r="C12" s="1023"/>
      <c r="D12" s="433"/>
      <c r="E12" s="434"/>
      <c r="F12" s="1030"/>
      <c r="G12" s="1031"/>
      <c r="H12" s="1031"/>
      <c r="I12" s="1031"/>
      <c r="J12" s="1031"/>
      <c r="K12" s="1031"/>
      <c r="L12" s="1032"/>
      <c r="M12" s="10"/>
      <c r="N12" s="9"/>
    </row>
    <row r="13" spans="1:14" ht="13.5" customHeight="1">
      <c r="A13" s="9"/>
      <c r="B13" s="1022"/>
      <c r="C13" s="1023"/>
      <c r="D13" s="433"/>
      <c r="E13" s="434"/>
      <c r="F13" s="1030"/>
      <c r="G13" s="1031"/>
      <c r="H13" s="1031"/>
      <c r="I13" s="1031"/>
      <c r="J13" s="1031"/>
      <c r="K13" s="1031"/>
      <c r="L13" s="1032"/>
      <c r="M13" s="10"/>
      <c r="N13" s="9"/>
    </row>
    <row r="14" spans="1:14" ht="13.5" customHeight="1">
      <c r="A14" s="9"/>
      <c r="B14" s="1022"/>
      <c r="C14" s="1023"/>
      <c r="D14" s="433"/>
      <c r="E14" s="434"/>
      <c r="F14" s="1030"/>
      <c r="G14" s="1031"/>
      <c r="H14" s="1031"/>
      <c r="I14" s="1031"/>
      <c r="J14" s="1031"/>
      <c r="K14" s="1031"/>
      <c r="L14" s="1032"/>
      <c r="M14" s="10"/>
      <c r="N14" s="9"/>
    </row>
    <row r="15" spans="1:14" ht="13.5" customHeight="1">
      <c r="A15" s="9"/>
      <c r="B15" s="1024"/>
      <c r="C15" s="1023"/>
      <c r="D15" s="433"/>
      <c r="E15" s="434"/>
      <c r="F15" s="1033"/>
      <c r="G15" s="1031"/>
      <c r="H15" s="1031"/>
      <c r="I15" s="1031"/>
      <c r="J15" s="1031"/>
      <c r="K15" s="1031"/>
      <c r="L15" s="1032"/>
      <c r="M15" s="10"/>
      <c r="N15" s="9"/>
    </row>
    <row r="16" spans="1:14" ht="13.5" customHeight="1">
      <c r="A16" s="9"/>
      <c r="B16" s="1024"/>
      <c r="C16" s="1023"/>
      <c r="D16" s="435"/>
      <c r="E16" s="436"/>
      <c r="F16" s="1034"/>
      <c r="G16" s="1035"/>
      <c r="H16" s="1035"/>
      <c r="I16" s="1035"/>
      <c r="J16" s="1035"/>
      <c r="K16" s="1035"/>
      <c r="L16" s="1036"/>
      <c r="M16" s="10"/>
      <c r="N16" s="9"/>
    </row>
    <row r="17" spans="1:41" ht="13.5" customHeight="1">
      <c r="A17" s="9"/>
      <c r="B17" s="1024"/>
      <c r="C17" s="1023"/>
      <c r="D17" s="431"/>
      <c r="E17" s="432"/>
      <c r="F17" s="1027" t="s">
        <v>410</v>
      </c>
      <c r="G17" s="1028"/>
      <c r="H17" s="1028"/>
      <c r="I17" s="1028"/>
      <c r="J17" s="1028"/>
      <c r="K17" s="1028"/>
      <c r="L17" s="1029"/>
      <c r="M17" s="10"/>
      <c r="N17" s="9"/>
    </row>
    <row r="18" spans="1:41" ht="13.5" customHeight="1">
      <c r="A18" s="9"/>
      <c r="B18" s="1024"/>
      <c r="C18" s="1023"/>
      <c r="D18" s="433"/>
      <c r="E18" s="434"/>
      <c r="F18" s="1030"/>
      <c r="G18" s="1031"/>
      <c r="H18" s="1031"/>
      <c r="I18" s="1031"/>
      <c r="J18" s="1031"/>
      <c r="K18" s="1031"/>
      <c r="L18" s="1032"/>
      <c r="M18" s="10"/>
      <c r="N18" s="9"/>
    </row>
    <row r="19" spans="1:41" ht="13.5" customHeight="1">
      <c r="A19" s="9"/>
      <c r="B19" s="1024"/>
      <c r="C19" s="1023"/>
      <c r="D19" s="433"/>
      <c r="E19" s="434"/>
      <c r="F19" s="1030"/>
      <c r="G19" s="1031"/>
      <c r="H19" s="1031"/>
      <c r="I19" s="1031"/>
      <c r="J19" s="1031"/>
      <c r="K19" s="1031"/>
      <c r="L19" s="1032"/>
      <c r="M19" s="10"/>
      <c r="N19" s="9"/>
    </row>
    <row r="20" spans="1:41" ht="13.5" customHeight="1">
      <c r="A20" s="9"/>
      <c r="B20" s="1024"/>
      <c r="C20" s="1023"/>
      <c r="D20" s="433"/>
      <c r="E20" s="434"/>
      <c r="F20" s="1030"/>
      <c r="G20" s="1031"/>
      <c r="H20" s="1031"/>
      <c r="I20" s="1031"/>
      <c r="J20" s="1031"/>
      <c r="K20" s="1031"/>
      <c r="L20" s="1032"/>
      <c r="M20" s="10"/>
      <c r="N20" s="9"/>
    </row>
    <row r="21" spans="1:41" ht="13.5" customHeight="1">
      <c r="A21" s="9"/>
      <c r="B21" s="1024"/>
      <c r="C21" s="1023"/>
      <c r="D21" s="433"/>
      <c r="E21" s="434"/>
      <c r="F21" s="1033"/>
      <c r="G21" s="1031"/>
      <c r="H21" s="1031"/>
      <c r="I21" s="1031"/>
      <c r="J21" s="1031"/>
      <c r="K21" s="1031"/>
      <c r="L21" s="1032"/>
      <c r="M21" s="10"/>
      <c r="N21" s="9"/>
    </row>
    <row r="22" spans="1:41" ht="13.5" customHeight="1">
      <c r="A22" s="9"/>
      <c r="B22" s="1024"/>
      <c r="C22" s="1023"/>
      <c r="D22" s="435"/>
      <c r="E22" s="436"/>
      <c r="F22" s="1034"/>
      <c r="G22" s="1035"/>
      <c r="H22" s="1035"/>
      <c r="I22" s="1035"/>
      <c r="J22" s="1035"/>
      <c r="K22" s="1035"/>
      <c r="L22" s="1036"/>
      <c r="M22" s="10"/>
      <c r="N22" s="9"/>
    </row>
    <row r="23" spans="1:41" ht="13.5" customHeight="1">
      <c r="A23" s="9"/>
      <c r="B23" s="1024"/>
      <c r="C23" s="1023"/>
      <c r="D23" s="431"/>
      <c r="E23" s="432"/>
      <c r="F23" s="1027" t="s">
        <v>411</v>
      </c>
      <c r="G23" s="1028"/>
      <c r="H23" s="1028"/>
      <c r="I23" s="1028"/>
      <c r="J23" s="1028"/>
      <c r="K23" s="1028"/>
      <c r="L23" s="1029"/>
      <c r="M23" s="10"/>
      <c r="N23" s="9"/>
    </row>
    <row r="24" spans="1:41" ht="13.5" customHeight="1">
      <c r="A24" s="9"/>
      <c r="B24" s="1024"/>
      <c r="C24" s="1023"/>
      <c r="D24" s="433"/>
      <c r="E24" s="434"/>
      <c r="F24" s="1030"/>
      <c r="G24" s="1031"/>
      <c r="H24" s="1031"/>
      <c r="I24" s="1031"/>
      <c r="J24" s="1031"/>
      <c r="K24" s="1031"/>
      <c r="L24" s="1032"/>
      <c r="M24" s="10"/>
      <c r="N24" s="9"/>
    </row>
    <row r="25" spans="1:41" ht="13.5" customHeight="1">
      <c r="A25" s="9"/>
      <c r="B25" s="1024"/>
      <c r="C25" s="1023"/>
      <c r="D25" s="433"/>
      <c r="E25" s="434"/>
      <c r="F25" s="1030"/>
      <c r="G25" s="1031"/>
      <c r="H25" s="1031"/>
      <c r="I25" s="1031"/>
      <c r="J25" s="1031"/>
      <c r="K25" s="1031"/>
      <c r="L25" s="1032"/>
      <c r="M25" s="10"/>
      <c r="N25" s="9"/>
    </row>
    <row r="26" spans="1:41" ht="13.5" customHeight="1">
      <c r="A26" s="9"/>
      <c r="B26" s="1024"/>
      <c r="C26" s="1023"/>
      <c r="D26" s="433"/>
      <c r="E26" s="434"/>
      <c r="F26" s="1030"/>
      <c r="G26" s="1031"/>
      <c r="H26" s="1031"/>
      <c r="I26" s="1031"/>
      <c r="J26" s="1031"/>
      <c r="K26" s="1031"/>
      <c r="L26" s="1032"/>
      <c r="M26" s="10"/>
      <c r="N26" s="9"/>
    </row>
    <row r="27" spans="1:41" ht="13.5" customHeight="1">
      <c r="A27" s="9"/>
      <c r="B27" s="1024"/>
      <c r="C27" s="1023"/>
      <c r="D27" s="433"/>
      <c r="E27" s="434"/>
      <c r="F27" s="1033"/>
      <c r="G27" s="1031"/>
      <c r="H27" s="1031"/>
      <c r="I27" s="1031"/>
      <c r="J27" s="1031"/>
      <c r="K27" s="1031"/>
      <c r="L27" s="1032"/>
      <c r="M27" s="10"/>
      <c r="N27" s="9"/>
    </row>
    <row r="28" spans="1:41" ht="13.5" customHeight="1">
      <c r="A28" s="9"/>
      <c r="B28" s="1025"/>
      <c r="C28" s="1026"/>
      <c r="D28" s="435"/>
      <c r="E28" s="436"/>
      <c r="F28" s="1034"/>
      <c r="G28" s="1035"/>
      <c r="H28" s="1035"/>
      <c r="I28" s="1035"/>
      <c r="J28" s="1035"/>
      <c r="K28" s="1035"/>
      <c r="L28" s="1036"/>
      <c r="M28" s="10"/>
      <c r="N28" s="9"/>
    </row>
    <row r="29" spans="1:41">
      <c r="A29" s="9"/>
      <c r="B29" s="13"/>
      <c r="C29" s="13"/>
      <c r="D29" s="31" t="str">
        <f>IF(COUNTBLANK(D11:E28)=36,"　↑　該当する方に○",IF(COUNTBLANK(D11:E28)=24,"　↑　どちらか一方に○",""))</f>
        <v>　↑　該当する方に○</v>
      </c>
      <c r="E29" s="32"/>
      <c r="F29" s="13"/>
      <c r="G29" s="13"/>
      <c r="H29" s="13"/>
      <c r="I29" s="13"/>
      <c r="J29" s="13"/>
      <c r="K29" s="13"/>
      <c r="L29" s="13"/>
      <c r="M29" s="9"/>
      <c r="N29" s="9"/>
      <c r="AO29" s="9"/>
    </row>
    <row r="30" spans="1:41">
      <c r="A30" s="9"/>
      <c r="B30" s="13"/>
      <c r="C30" s="13"/>
      <c r="D30" s="49"/>
      <c r="E30" s="13"/>
      <c r="F30" s="13"/>
      <c r="G30" s="13"/>
      <c r="H30" s="13"/>
      <c r="I30" s="13"/>
      <c r="J30" s="13"/>
      <c r="K30" s="13"/>
      <c r="L30" s="13"/>
      <c r="M30" s="9"/>
      <c r="N30" s="9"/>
    </row>
    <row r="31" spans="1:41">
      <c r="A31" s="46"/>
      <c r="B31" s="13"/>
      <c r="C31" s="13"/>
      <c r="D31" s="13"/>
      <c r="E31" s="13"/>
      <c r="F31" s="13"/>
      <c r="G31" s="13"/>
      <c r="H31" s="13"/>
      <c r="I31" s="13"/>
      <c r="J31" s="13"/>
      <c r="K31" s="13"/>
      <c r="L31" s="13"/>
      <c r="M31" s="9"/>
      <c r="N31" s="9"/>
    </row>
    <row r="32" spans="1:41" ht="14.25">
      <c r="A32" s="46"/>
      <c r="B32" s="94" t="s">
        <v>186</v>
      </c>
      <c r="C32" s="13"/>
      <c r="D32" s="13"/>
      <c r="E32" s="13"/>
      <c r="F32" s="13"/>
      <c r="G32" s="13"/>
      <c r="H32" s="13"/>
      <c r="I32" s="13"/>
      <c r="J32" s="13"/>
      <c r="K32" s="13"/>
      <c r="L32" s="13"/>
      <c r="M32" s="9"/>
      <c r="N32" s="9"/>
    </row>
    <row r="33" spans="1:14">
      <c r="A33" s="46"/>
      <c r="B33" s="13"/>
      <c r="C33" s="13"/>
      <c r="D33" s="13"/>
      <c r="E33" s="13"/>
      <c r="F33" s="13"/>
      <c r="G33" s="13"/>
      <c r="H33" s="13"/>
      <c r="I33" s="13"/>
      <c r="J33" s="13"/>
      <c r="K33" s="13"/>
      <c r="L33" s="13"/>
      <c r="M33" s="9"/>
      <c r="N33" s="9"/>
    </row>
    <row r="34" spans="1:14">
      <c r="A34" s="46"/>
      <c r="B34" s="13"/>
      <c r="C34" s="13"/>
      <c r="D34" s="13"/>
      <c r="E34" s="13"/>
      <c r="F34" s="13"/>
      <c r="G34" s="13"/>
      <c r="H34" s="13"/>
      <c r="I34" s="13"/>
      <c r="J34" s="13"/>
      <c r="K34" s="13"/>
      <c r="L34" s="13"/>
      <c r="M34" s="9"/>
      <c r="N34" s="9"/>
    </row>
    <row r="35" spans="1:14" ht="13.5" customHeight="1">
      <c r="A35" s="46"/>
      <c r="B35" s="1044"/>
      <c r="C35" s="1045"/>
      <c r="D35" s="1047"/>
      <c r="E35" s="1047"/>
      <c r="F35" s="1047"/>
      <c r="G35" s="1047"/>
      <c r="H35" s="1048"/>
      <c r="I35" s="1048"/>
      <c r="J35" s="1049"/>
      <c r="K35" s="1049"/>
      <c r="L35" s="1049"/>
      <c r="M35" s="38" t="s">
        <v>0</v>
      </c>
      <c r="N35" s="9"/>
    </row>
    <row r="36" spans="1:14" ht="13.5" customHeight="1">
      <c r="A36" s="46"/>
      <c r="B36" s="1046"/>
      <c r="C36" s="1045"/>
      <c r="D36" s="1047"/>
      <c r="E36" s="1047"/>
      <c r="F36" s="1047"/>
      <c r="G36" s="1047"/>
      <c r="H36" s="1048"/>
      <c r="I36" s="1048"/>
      <c r="J36" s="1049"/>
      <c r="K36" s="1049"/>
      <c r="L36" s="1049"/>
      <c r="M36" s="38"/>
      <c r="N36" s="9"/>
    </row>
    <row r="37" spans="1:14" ht="13.5" customHeight="1">
      <c r="A37" s="46"/>
      <c r="B37" s="1045"/>
      <c r="C37" s="1045"/>
      <c r="D37" s="1047"/>
      <c r="E37" s="1047"/>
      <c r="F37" s="1047"/>
      <c r="G37" s="1047"/>
      <c r="H37" s="1048"/>
      <c r="I37" s="1048"/>
      <c r="J37" s="1049"/>
      <c r="K37" s="1049"/>
      <c r="L37" s="1049"/>
      <c r="M37" s="38"/>
      <c r="N37" s="9"/>
    </row>
    <row r="38" spans="1:14" ht="13.5" customHeight="1">
      <c r="A38" s="46"/>
      <c r="B38" s="1045"/>
      <c r="C38" s="1045"/>
      <c r="D38" s="1047"/>
      <c r="E38" s="1047"/>
      <c r="F38" s="1047"/>
      <c r="G38" s="1047"/>
      <c r="H38" s="1048"/>
      <c r="I38" s="1048"/>
      <c r="J38" s="1049"/>
      <c r="K38" s="1049"/>
      <c r="L38" s="1049"/>
      <c r="M38" s="38"/>
      <c r="N38" s="9"/>
    </row>
    <row r="39" spans="1:14">
      <c r="A39" s="46"/>
      <c r="B39" s="274"/>
      <c r="C39" s="274"/>
      <c r="D39" s="49"/>
      <c r="E39" s="51"/>
      <c r="F39" s="51"/>
      <c r="G39" s="51"/>
      <c r="H39" s="51"/>
      <c r="I39" s="51"/>
      <c r="J39" s="51"/>
      <c r="K39" s="51"/>
      <c r="L39" s="51"/>
      <c r="M39" s="38"/>
      <c r="N39" s="9"/>
    </row>
    <row r="40" spans="1:14">
      <c r="A40" s="46"/>
      <c r="B40" s="1050"/>
      <c r="C40" s="1050"/>
      <c r="D40" s="1050"/>
      <c r="E40" s="1050"/>
      <c r="F40" s="1050"/>
      <c r="G40" s="1050"/>
      <c r="H40" s="1050"/>
      <c r="I40" s="1050"/>
      <c r="J40" s="1050"/>
      <c r="K40" s="1050"/>
      <c r="L40" s="1050"/>
      <c r="M40" s="38"/>
      <c r="N40" s="9"/>
    </row>
    <row r="41" spans="1:14">
      <c r="A41" s="9"/>
      <c r="B41" s="274"/>
      <c r="C41" s="274"/>
      <c r="D41" s="274"/>
      <c r="E41" s="51"/>
      <c r="F41" s="51"/>
      <c r="G41" s="51"/>
      <c r="H41" s="51"/>
      <c r="I41" s="51"/>
      <c r="J41" s="51"/>
      <c r="K41" s="51"/>
      <c r="L41" s="51"/>
      <c r="M41" s="38"/>
      <c r="N41" s="9"/>
    </row>
    <row r="42" spans="1:14">
      <c r="A42" s="9"/>
      <c r="B42" s="9"/>
      <c r="C42" s="9"/>
      <c r="D42" s="9"/>
      <c r="E42" s="9"/>
      <c r="F42" s="9"/>
      <c r="G42" s="9"/>
      <c r="H42" s="9"/>
      <c r="I42" s="9"/>
      <c r="J42" s="9"/>
      <c r="K42" s="9"/>
      <c r="L42" s="9"/>
      <c r="M42" s="9"/>
      <c r="N42" s="9"/>
    </row>
    <row r="43" spans="1:14">
      <c r="A43" s="9"/>
      <c r="B43" s="9"/>
      <c r="C43" s="9"/>
      <c r="D43" s="9"/>
      <c r="E43" s="9"/>
      <c r="F43" s="9"/>
      <c r="G43" s="9"/>
      <c r="H43" s="9"/>
      <c r="I43" s="9"/>
      <c r="J43" s="9"/>
      <c r="K43" s="9"/>
      <c r="L43" s="9"/>
      <c r="M43" s="9"/>
      <c r="N43" s="9"/>
    </row>
    <row r="44" spans="1:14" s="34" customFormat="1">
      <c r="A44" s="33"/>
      <c r="B44" s="22"/>
      <c r="C44" s="33"/>
      <c r="D44" s="33"/>
      <c r="E44" s="33"/>
      <c r="F44" s="33"/>
      <c r="G44" s="33"/>
      <c r="H44" s="33"/>
      <c r="I44" s="33"/>
      <c r="J44" s="33"/>
      <c r="K44" s="33"/>
      <c r="L44" s="33"/>
      <c r="M44" s="33"/>
      <c r="N44" s="33"/>
    </row>
    <row r="45" spans="1:14">
      <c r="A45" s="46"/>
      <c r="B45" s="13"/>
      <c r="C45" s="13"/>
      <c r="D45" s="13"/>
      <c r="E45" s="13"/>
      <c r="F45" s="13"/>
      <c r="G45" s="13"/>
      <c r="H45" s="13"/>
      <c r="I45" s="13"/>
      <c r="J45" s="13"/>
      <c r="K45" s="13"/>
      <c r="L45" s="13"/>
      <c r="M45" s="46"/>
      <c r="N45" s="9"/>
    </row>
    <row r="46" spans="1:14" ht="13.5" customHeight="1">
      <c r="A46" s="46"/>
      <c r="B46" s="13"/>
      <c r="C46" s="13"/>
      <c r="D46" s="13"/>
      <c r="E46" s="13"/>
      <c r="F46" s="13"/>
      <c r="G46" s="13"/>
      <c r="H46" s="13"/>
      <c r="I46" s="13"/>
      <c r="J46" s="13"/>
      <c r="K46" s="13"/>
      <c r="L46" s="13"/>
      <c r="M46" s="46"/>
      <c r="N46" s="9"/>
    </row>
    <row r="47" spans="1:14" ht="13.5" customHeight="1">
      <c r="A47" s="46"/>
      <c r="B47" s="13"/>
      <c r="C47" s="13"/>
      <c r="D47" s="13"/>
      <c r="E47" s="13"/>
      <c r="F47" s="13"/>
      <c r="G47" s="13"/>
      <c r="H47" s="13"/>
      <c r="I47" s="13"/>
      <c r="J47" s="13"/>
      <c r="K47" s="13"/>
      <c r="L47" s="13"/>
      <c r="M47" s="46"/>
      <c r="N47" s="9"/>
    </row>
    <row r="48" spans="1:14" ht="13.5" customHeight="1">
      <c r="A48" s="46"/>
      <c r="B48" s="13"/>
      <c r="C48" s="13"/>
      <c r="D48" s="13"/>
      <c r="E48" s="13"/>
      <c r="F48" s="13"/>
      <c r="G48" s="13"/>
      <c r="H48" s="13"/>
      <c r="I48" s="13"/>
      <c r="J48" s="13"/>
      <c r="K48" s="13"/>
      <c r="L48" s="13"/>
      <c r="M48" s="46"/>
      <c r="N48" s="9"/>
    </row>
    <row r="49" spans="1:14">
      <c r="A49" s="46"/>
      <c r="B49" s="13"/>
      <c r="C49" s="13"/>
      <c r="D49" s="13"/>
      <c r="E49" s="13"/>
      <c r="F49" s="13"/>
      <c r="G49" s="13"/>
      <c r="H49" s="13"/>
      <c r="I49" s="13"/>
      <c r="J49" s="13"/>
      <c r="K49" s="13"/>
      <c r="L49" s="13"/>
      <c r="M49" s="46"/>
      <c r="N49" s="9"/>
    </row>
    <row r="50" spans="1:14" s="34" customFormat="1" ht="14.25">
      <c r="A50" s="33"/>
      <c r="B50" s="53"/>
      <c r="C50" s="85"/>
      <c r="D50" s="33"/>
      <c r="E50" s="33"/>
      <c r="F50" s="33"/>
      <c r="G50" s="33"/>
      <c r="H50" s="33"/>
      <c r="I50" s="33"/>
      <c r="J50" s="33"/>
      <c r="K50" s="33"/>
      <c r="L50" s="33"/>
      <c r="M50" s="33"/>
      <c r="N50" s="33"/>
    </row>
    <row r="51" spans="1:14" s="34" customFormat="1" ht="14.25">
      <c r="A51" s="33"/>
      <c r="B51" s="22"/>
      <c r="C51" s="36"/>
      <c r="D51" s="33"/>
      <c r="E51" s="33"/>
      <c r="F51" s="33"/>
      <c r="G51" s="33"/>
      <c r="H51" s="33"/>
      <c r="I51" s="33"/>
      <c r="J51" s="33"/>
      <c r="K51" s="33"/>
      <c r="L51" s="33"/>
      <c r="M51" s="33"/>
      <c r="N51" s="33"/>
    </row>
    <row r="52" spans="1:14" s="34" customFormat="1" ht="14.25">
      <c r="A52" s="33"/>
      <c r="B52" s="35"/>
      <c r="C52" s="36"/>
      <c r="D52" s="33"/>
      <c r="E52" s="33"/>
      <c r="F52" s="33"/>
      <c r="G52" s="33"/>
      <c r="H52" s="33"/>
      <c r="I52" s="33"/>
      <c r="J52" s="33"/>
      <c r="K52" s="33"/>
      <c r="L52" s="33"/>
      <c r="M52" s="33"/>
      <c r="N52" s="33"/>
    </row>
    <row r="53" spans="1:14" ht="14.25">
      <c r="A53" s="9"/>
      <c r="B53" s="35"/>
      <c r="C53" s="36"/>
      <c r="D53" s="9"/>
      <c r="E53" s="9"/>
      <c r="F53" s="9"/>
      <c r="G53" s="9"/>
      <c r="H53" s="9"/>
      <c r="I53" s="9"/>
      <c r="J53" s="9"/>
      <c r="K53" s="9"/>
      <c r="L53" s="9"/>
      <c r="M53" s="9"/>
      <c r="N53" s="9"/>
    </row>
    <row r="54" spans="1:14" ht="14.25">
      <c r="A54" s="9"/>
      <c r="B54" s="35"/>
      <c r="C54" s="36"/>
      <c r="D54" s="9"/>
      <c r="E54" s="9"/>
      <c r="F54" s="9"/>
      <c r="G54" s="9"/>
      <c r="H54" s="9"/>
      <c r="I54" s="9"/>
      <c r="J54" s="9"/>
      <c r="K54" s="9"/>
      <c r="L54" s="9"/>
      <c r="M54" s="9"/>
      <c r="N54" s="9"/>
    </row>
    <row r="55" spans="1:14" ht="14.25">
      <c r="A55" s="9"/>
      <c r="B55" s="35"/>
      <c r="C55" s="36"/>
      <c r="D55" s="9"/>
      <c r="E55" s="9"/>
      <c r="F55" s="9"/>
      <c r="G55" s="9"/>
      <c r="H55" s="9"/>
      <c r="I55" s="9"/>
      <c r="J55" s="9"/>
      <c r="K55" s="9"/>
      <c r="L55" s="9"/>
      <c r="M55" s="9"/>
      <c r="N55" s="9"/>
    </row>
    <row r="56" spans="1:14" ht="14.25">
      <c r="A56" s="9"/>
      <c r="B56" s="35"/>
      <c r="C56" s="36"/>
      <c r="D56" s="9"/>
      <c r="E56" s="9"/>
      <c r="F56" s="9"/>
      <c r="G56" s="9"/>
      <c r="H56" s="9"/>
      <c r="I56" s="9"/>
      <c r="J56" s="9"/>
      <c r="K56" s="9"/>
      <c r="L56" s="9"/>
      <c r="M56" s="9"/>
      <c r="N56" s="9"/>
    </row>
    <row r="57" spans="1:14" ht="14.25">
      <c r="A57" s="9"/>
      <c r="B57" s="35"/>
      <c r="C57" s="36"/>
      <c r="D57" s="9"/>
      <c r="E57" s="9"/>
      <c r="F57" s="9"/>
      <c r="G57" s="9"/>
      <c r="H57" s="9"/>
      <c r="I57" s="9"/>
      <c r="J57" s="9"/>
      <c r="K57" s="9"/>
      <c r="L57" s="9"/>
      <c r="M57" s="9"/>
      <c r="N57" s="9"/>
    </row>
    <row r="58" spans="1:14" ht="14.25">
      <c r="A58" s="9"/>
      <c r="B58" s="35"/>
      <c r="C58" s="36"/>
      <c r="D58" s="9"/>
      <c r="E58" s="9"/>
      <c r="F58" s="9"/>
      <c r="G58" s="9"/>
      <c r="H58" s="9"/>
      <c r="I58" s="9"/>
      <c r="J58" s="9"/>
      <c r="K58" s="9"/>
      <c r="L58" s="9"/>
      <c r="M58" s="9"/>
      <c r="N58" s="9"/>
    </row>
    <row r="59" spans="1:14" ht="14.25">
      <c r="A59" s="9"/>
      <c r="B59" s="35"/>
      <c r="C59" s="36"/>
      <c r="D59" s="9"/>
      <c r="E59" s="9"/>
      <c r="F59" s="9"/>
      <c r="G59" s="9"/>
      <c r="H59" s="9"/>
      <c r="I59" s="9"/>
      <c r="J59" s="9"/>
      <c r="K59" s="9"/>
      <c r="L59" s="9"/>
      <c r="M59" s="9"/>
      <c r="N59" s="9"/>
    </row>
    <row r="60" spans="1:14" ht="14.25">
      <c r="A60" s="9"/>
      <c r="B60" s="35"/>
      <c r="C60" s="36"/>
      <c r="D60" s="9"/>
      <c r="E60" s="9"/>
      <c r="F60" s="9"/>
      <c r="G60" s="9"/>
      <c r="H60" s="9"/>
      <c r="I60" s="9"/>
      <c r="J60" s="9"/>
      <c r="K60" s="9"/>
      <c r="L60" s="9"/>
      <c r="M60" s="9"/>
      <c r="N60" s="9"/>
    </row>
    <row r="61" spans="1:14" ht="14.25">
      <c r="A61" s="9"/>
      <c r="B61" s="35"/>
      <c r="C61" s="36"/>
      <c r="D61" s="9"/>
      <c r="E61" s="9"/>
      <c r="F61" s="9"/>
      <c r="G61" s="9"/>
      <c r="H61" s="9"/>
      <c r="I61" s="9"/>
      <c r="J61" s="9"/>
      <c r="K61" s="9"/>
      <c r="L61" s="9"/>
      <c r="M61" s="9"/>
      <c r="N61" s="9"/>
    </row>
    <row r="62" spans="1:14" ht="18.75">
      <c r="A62" s="460" t="s">
        <v>168</v>
      </c>
      <c r="B62" s="460"/>
      <c r="C62" s="460"/>
      <c r="D62" s="460"/>
      <c r="E62" s="460"/>
      <c r="F62" s="460"/>
      <c r="G62" s="460"/>
      <c r="H62" s="460"/>
      <c r="I62" s="460"/>
      <c r="J62" s="460"/>
      <c r="K62" s="460"/>
      <c r="L62" s="460"/>
      <c r="M62" s="460"/>
      <c r="N62" s="9"/>
    </row>
    <row r="63" spans="1:14">
      <c r="A63" s="9"/>
      <c r="B63" s="9"/>
      <c r="C63" s="9"/>
      <c r="D63" s="9"/>
      <c r="E63" s="9"/>
      <c r="F63" s="9"/>
      <c r="G63" s="9"/>
      <c r="H63" s="9"/>
      <c r="I63" s="9"/>
      <c r="J63" s="9"/>
      <c r="K63" s="9"/>
      <c r="L63" s="9"/>
      <c r="M63" s="9"/>
      <c r="N63" s="9"/>
    </row>
  </sheetData>
  <sheetProtection sheet="1" formatCells="0" selectLockedCells="1"/>
  <mergeCells count="17">
    <mergeCell ref="B40:L40"/>
    <mergeCell ref="K2:M4"/>
    <mergeCell ref="A62:M62"/>
    <mergeCell ref="K5:M5"/>
    <mergeCell ref="A8:M8"/>
    <mergeCell ref="B11:C28"/>
    <mergeCell ref="D11:E16"/>
    <mergeCell ref="F11:L16"/>
    <mergeCell ref="D23:E28"/>
    <mergeCell ref="F23:L28"/>
    <mergeCell ref="D17:E22"/>
    <mergeCell ref="F17:L22"/>
    <mergeCell ref="K1:M1"/>
    <mergeCell ref="B35:C38"/>
    <mergeCell ref="D35:G38"/>
    <mergeCell ref="H35:I38"/>
    <mergeCell ref="J35:L38"/>
  </mergeCells>
  <phoneticPr fontId="121"/>
  <dataValidations count="1">
    <dataValidation type="list" allowBlank="1" showInputMessage="1" showErrorMessage="1" sqref="D11:E28">
      <formula1>$M$11:$M$15</formula1>
    </dataValidation>
  </dataValidations>
  <printOptions horizontalCentered="1"/>
  <pageMargins left="0.78740157480314965" right="0.59055118110236227" top="0.39370078740157483" bottom="0.39370078740157483" header="0.31496062992125984" footer="0.31496062992125984"/>
  <pageSetup paperSize="9" scale="99" orientation="portrait" verticalDpi="300"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5">
    <tabColor rgb="FFFFFF00"/>
    <pageSetUpPr fitToPage="1"/>
  </sheetPr>
  <dimension ref="A1:AO60"/>
  <sheetViews>
    <sheetView showGridLines="0" view="pageBreakPreview" zoomScaleNormal="100" zoomScaleSheetLayoutView="100" workbookViewId="0">
      <selection activeCell="D9" sqref="D9:E12"/>
    </sheetView>
  </sheetViews>
  <sheetFormatPr defaultColWidth="6.5" defaultRowHeight="13.5"/>
  <cols>
    <col min="1" max="1" width="6.5" style="11"/>
    <col min="2" max="2" width="7.625" style="11" customWidth="1"/>
    <col min="3" max="3" width="8.25" style="11" customWidth="1"/>
    <col min="4" max="4" width="5.125" style="11" customWidth="1"/>
    <col min="5" max="13" width="6.5" style="11"/>
    <col min="14" max="14" width="2.5" style="11" customWidth="1"/>
    <col min="15" max="16384" width="6.5" style="11"/>
  </cols>
  <sheetData>
    <row r="1" spans="1:41" ht="24">
      <c r="A1" s="9"/>
      <c r="B1" s="9"/>
      <c r="C1" s="9"/>
      <c r="D1" s="9"/>
      <c r="E1" s="9"/>
      <c r="F1" s="9"/>
      <c r="G1" s="9"/>
      <c r="H1" s="9"/>
      <c r="I1" s="9"/>
      <c r="J1" s="120"/>
      <c r="K1" s="692" t="s">
        <v>431</v>
      </c>
      <c r="L1" s="692"/>
      <c r="M1" s="692"/>
      <c r="N1" s="9"/>
    </row>
    <row r="2" spans="1:41" ht="19.5" customHeight="1">
      <c r="A2" s="9"/>
      <c r="B2" s="9"/>
      <c r="C2" s="9"/>
      <c r="D2" s="9"/>
      <c r="E2" s="9"/>
      <c r="F2" s="9"/>
      <c r="G2" s="9"/>
      <c r="H2" s="9"/>
      <c r="I2" s="9"/>
      <c r="J2" s="9"/>
      <c r="K2" s="579" t="s">
        <v>378</v>
      </c>
      <c r="L2" s="579"/>
      <c r="M2" s="579"/>
      <c r="N2" s="9"/>
    </row>
    <row r="3" spans="1:41" ht="19.5" customHeight="1">
      <c r="A3" s="9"/>
      <c r="B3" s="9"/>
      <c r="C3" s="9"/>
      <c r="D3" s="9"/>
      <c r="E3" s="9"/>
      <c r="F3" s="9"/>
      <c r="G3" s="9"/>
      <c r="H3" s="9"/>
      <c r="I3" s="9"/>
      <c r="J3" s="9"/>
      <c r="K3" s="579"/>
      <c r="L3" s="579"/>
      <c r="M3" s="579"/>
      <c r="N3" s="9"/>
    </row>
    <row r="4" spans="1:41">
      <c r="A4" s="9"/>
      <c r="B4" s="9"/>
      <c r="C4" s="9"/>
      <c r="D4" s="9"/>
      <c r="E4" s="9"/>
      <c r="F4" s="9"/>
      <c r="G4" s="9"/>
      <c r="H4" s="9"/>
      <c r="I4" s="9"/>
      <c r="J4" s="9"/>
      <c r="K4" s="9"/>
      <c r="L4" s="9"/>
      <c r="M4" s="9"/>
      <c r="N4" s="9"/>
    </row>
    <row r="5" spans="1:41">
      <c r="A5" s="9"/>
      <c r="B5" s="9"/>
      <c r="C5" s="9"/>
      <c r="D5" s="9"/>
      <c r="E5" s="9"/>
      <c r="F5" s="9"/>
      <c r="G5" s="9"/>
      <c r="H5" s="9"/>
      <c r="I5" s="9"/>
      <c r="J5" s="9"/>
      <c r="K5" s="9"/>
      <c r="L5" s="9"/>
      <c r="M5" s="9"/>
      <c r="N5" s="9"/>
    </row>
    <row r="6" spans="1:41">
      <c r="A6" s="9"/>
      <c r="B6" s="9"/>
      <c r="C6" s="9"/>
      <c r="D6" s="9"/>
      <c r="E6" s="9"/>
      <c r="F6" s="9"/>
      <c r="G6" s="9"/>
      <c r="H6" s="9"/>
      <c r="I6" s="9"/>
      <c r="J6" s="9"/>
      <c r="K6" s="9"/>
      <c r="L6" s="9"/>
      <c r="M6" s="9"/>
      <c r="N6" s="9"/>
    </row>
    <row r="7" spans="1:41" ht="17.25">
      <c r="A7" s="423" t="s">
        <v>28</v>
      </c>
      <c r="B7" s="423"/>
      <c r="C7" s="423"/>
      <c r="D7" s="423"/>
      <c r="E7" s="423"/>
      <c r="F7" s="423"/>
      <c r="G7" s="423"/>
      <c r="H7" s="423"/>
      <c r="I7" s="423"/>
      <c r="J7" s="423"/>
      <c r="K7" s="423"/>
      <c r="L7" s="423"/>
      <c r="M7" s="423"/>
      <c r="N7" s="9"/>
    </row>
    <row r="8" spans="1:41">
      <c r="A8" s="181"/>
      <c r="B8" s="181"/>
      <c r="C8" s="181"/>
      <c r="D8" s="181"/>
      <c r="E8" s="181"/>
      <c r="F8" s="181"/>
      <c r="G8" s="181"/>
      <c r="H8" s="181"/>
      <c r="I8" s="181"/>
      <c r="J8" s="181"/>
      <c r="K8" s="181"/>
      <c r="L8" s="181"/>
      <c r="M8" s="181"/>
      <c r="N8" s="9"/>
    </row>
    <row r="9" spans="1:41" ht="17.100000000000001" customHeight="1">
      <c r="A9" s="9"/>
      <c r="B9" s="1052" t="s">
        <v>232</v>
      </c>
      <c r="C9" s="1053"/>
      <c r="D9" s="431"/>
      <c r="E9" s="432"/>
      <c r="F9" s="437" t="s">
        <v>217</v>
      </c>
      <c r="G9" s="438"/>
      <c r="H9" s="438"/>
      <c r="I9" s="438"/>
      <c r="J9" s="438"/>
      <c r="K9" s="438"/>
      <c r="L9" s="439"/>
      <c r="M9" s="10" t="s">
        <v>85</v>
      </c>
      <c r="N9" s="9"/>
    </row>
    <row r="10" spans="1:41" ht="17.100000000000001" customHeight="1">
      <c r="A10" s="9"/>
      <c r="B10" s="1054"/>
      <c r="C10" s="1055"/>
      <c r="D10" s="433"/>
      <c r="E10" s="434"/>
      <c r="F10" s="440"/>
      <c r="G10" s="441"/>
      <c r="H10" s="441"/>
      <c r="I10" s="441"/>
      <c r="J10" s="441"/>
      <c r="K10" s="441"/>
      <c r="L10" s="442"/>
      <c r="M10" s="10"/>
      <c r="N10" s="9"/>
    </row>
    <row r="11" spans="1:41" ht="17.100000000000001" customHeight="1">
      <c r="A11" s="9"/>
      <c r="B11" s="1054"/>
      <c r="C11" s="1055"/>
      <c r="D11" s="433"/>
      <c r="E11" s="434"/>
      <c r="F11" s="440"/>
      <c r="G11" s="441"/>
      <c r="H11" s="441"/>
      <c r="I11" s="441"/>
      <c r="J11" s="441"/>
      <c r="K11" s="441"/>
      <c r="L11" s="442"/>
      <c r="M11" s="10"/>
      <c r="N11" s="9"/>
    </row>
    <row r="12" spans="1:41" ht="17.100000000000001" customHeight="1">
      <c r="A12" s="9"/>
      <c r="B12" s="1054"/>
      <c r="C12" s="1055"/>
      <c r="D12" s="435"/>
      <c r="E12" s="436"/>
      <c r="F12" s="443"/>
      <c r="G12" s="443"/>
      <c r="H12" s="443"/>
      <c r="I12" s="443"/>
      <c r="J12" s="443"/>
      <c r="K12" s="443"/>
      <c r="L12" s="444"/>
      <c r="M12" s="10"/>
      <c r="N12" s="9"/>
    </row>
    <row r="13" spans="1:41" ht="17.100000000000001" customHeight="1">
      <c r="A13" s="9"/>
      <c r="B13" s="1054"/>
      <c r="C13" s="1055"/>
      <c r="D13" s="431"/>
      <c r="E13" s="432"/>
      <c r="F13" s="437" t="s">
        <v>218</v>
      </c>
      <c r="G13" s="438"/>
      <c r="H13" s="438"/>
      <c r="I13" s="438"/>
      <c r="J13" s="438"/>
      <c r="K13" s="438"/>
      <c r="L13" s="439"/>
      <c r="M13" s="10" t="s">
        <v>85</v>
      </c>
      <c r="N13" s="9"/>
    </row>
    <row r="14" spans="1:41" ht="17.100000000000001" customHeight="1">
      <c r="A14" s="9"/>
      <c r="B14" s="1054"/>
      <c r="C14" s="1055"/>
      <c r="D14" s="433"/>
      <c r="E14" s="434"/>
      <c r="F14" s="440"/>
      <c r="G14" s="441"/>
      <c r="H14" s="441"/>
      <c r="I14" s="441"/>
      <c r="J14" s="441"/>
      <c r="K14" s="441"/>
      <c r="L14" s="442"/>
      <c r="M14" s="10"/>
      <c r="N14" s="9"/>
    </row>
    <row r="15" spans="1:41" ht="17.100000000000001" customHeight="1">
      <c r="A15" s="9"/>
      <c r="B15" s="1054"/>
      <c r="C15" s="1055"/>
      <c r="D15" s="433"/>
      <c r="E15" s="434"/>
      <c r="F15" s="440"/>
      <c r="G15" s="441"/>
      <c r="H15" s="441"/>
      <c r="I15" s="441"/>
      <c r="J15" s="441"/>
      <c r="K15" s="441"/>
      <c r="L15" s="442"/>
      <c r="M15" s="10"/>
      <c r="N15" s="9"/>
    </row>
    <row r="16" spans="1:41" ht="17.100000000000001" customHeight="1">
      <c r="A16" s="9"/>
      <c r="B16" s="1056"/>
      <c r="C16" s="1057"/>
      <c r="D16" s="435"/>
      <c r="E16" s="436"/>
      <c r="F16" s="443"/>
      <c r="G16" s="443"/>
      <c r="H16" s="443"/>
      <c r="I16" s="443"/>
      <c r="J16" s="443"/>
      <c r="K16" s="443"/>
      <c r="L16" s="444"/>
      <c r="M16" s="9"/>
      <c r="N16" s="9"/>
      <c r="AO16" s="9"/>
    </row>
    <row r="17" spans="1:14">
      <c r="A17" s="9"/>
      <c r="B17" s="13"/>
      <c r="C17" s="13"/>
      <c r="D17" s="31" t="str">
        <f>IF(COUNTBLANK(D9:E16)=16,"　↑　該当する方に○",IF(COUNTBLANK(D9:E16)=14,"　↑　どちらか一方に○",""))</f>
        <v>　↑　該当する方に○</v>
      </c>
      <c r="E17" s="32"/>
      <c r="F17" s="13"/>
      <c r="G17" s="13"/>
      <c r="H17" s="13"/>
      <c r="I17" s="13"/>
      <c r="J17" s="13"/>
      <c r="K17" s="13"/>
      <c r="L17" s="13"/>
      <c r="M17" s="9"/>
      <c r="N17" s="9"/>
    </row>
    <row r="18" spans="1:14">
      <c r="A18" s="9"/>
      <c r="B18" s="13"/>
      <c r="C18" s="13"/>
      <c r="D18" s="49"/>
      <c r="E18" s="13"/>
      <c r="F18" s="13"/>
      <c r="G18" s="13"/>
      <c r="H18" s="13"/>
      <c r="I18" s="13"/>
      <c r="J18" s="13"/>
      <c r="K18" s="13"/>
      <c r="L18" s="13"/>
      <c r="M18" s="9"/>
      <c r="N18" s="9"/>
    </row>
    <row r="19" spans="1:14" s="34" customFormat="1" ht="14.25">
      <c r="A19" s="33"/>
      <c r="B19" s="94" t="s">
        <v>186</v>
      </c>
      <c r="C19" s="33"/>
      <c r="D19" s="33"/>
      <c r="E19" s="33"/>
      <c r="F19" s="33"/>
      <c r="G19" s="33"/>
      <c r="H19" s="33"/>
      <c r="I19" s="33"/>
      <c r="J19" s="33"/>
      <c r="K19" s="33"/>
      <c r="L19" s="33"/>
      <c r="M19" s="33"/>
      <c r="N19" s="33"/>
    </row>
    <row r="20" spans="1:14">
      <c r="A20" s="9"/>
      <c r="B20" s="13"/>
      <c r="C20" s="13"/>
      <c r="D20" s="13"/>
      <c r="E20" s="13"/>
      <c r="F20" s="13"/>
      <c r="G20" s="13"/>
      <c r="H20" s="13"/>
      <c r="I20" s="13"/>
      <c r="J20" s="13"/>
      <c r="K20" s="13"/>
      <c r="L20" s="13"/>
      <c r="M20" s="9"/>
      <c r="N20" s="9"/>
    </row>
    <row r="21" spans="1:14">
      <c r="A21" s="9"/>
      <c r="B21" s="13"/>
      <c r="C21" s="13"/>
      <c r="D21" s="13"/>
      <c r="E21" s="13"/>
      <c r="F21" s="13"/>
      <c r="G21" s="13"/>
      <c r="H21" s="13"/>
      <c r="I21" s="13"/>
      <c r="J21" s="13"/>
      <c r="K21" s="13"/>
      <c r="L21" s="13"/>
      <c r="M21" s="9"/>
      <c r="N21" s="9"/>
    </row>
    <row r="22" spans="1:14">
      <c r="A22" s="9"/>
      <c r="B22" s="13"/>
      <c r="C22" s="13"/>
      <c r="D22" s="13"/>
      <c r="E22" s="13"/>
      <c r="F22" s="13"/>
      <c r="G22" s="13"/>
      <c r="H22" s="13"/>
      <c r="I22" s="13"/>
      <c r="J22" s="13"/>
      <c r="K22" s="13"/>
      <c r="L22" s="13"/>
      <c r="M22" s="9"/>
      <c r="N22" s="9"/>
    </row>
    <row r="23" spans="1:14">
      <c r="A23" s="9"/>
      <c r="B23" s="9"/>
      <c r="C23" s="9"/>
      <c r="D23" s="9"/>
      <c r="E23" s="9"/>
      <c r="F23" s="9"/>
      <c r="G23" s="9"/>
      <c r="H23" s="9"/>
      <c r="I23" s="9"/>
      <c r="J23" s="9"/>
      <c r="K23" s="9"/>
      <c r="L23" s="9"/>
      <c r="M23" s="9"/>
      <c r="N23" s="9"/>
    </row>
    <row r="24" spans="1:14">
      <c r="A24" s="9"/>
      <c r="B24" s="9"/>
      <c r="C24" s="9"/>
      <c r="D24" s="9"/>
      <c r="E24" s="9"/>
      <c r="F24" s="9"/>
      <c r="G24" s="9"/>
      <c r="H24" s="9"/>
      <c r="I24" s="9"/>
      <c r="J24" s="9"/>
      <c r="K24" s="9"/>
      <c r="L24" s="9"/>
      <c r="M24" s="9"/>
      <c r="N24" s="9"/>
    </row>
    <row r="25" spans="1:14" s="34" customFormat="1">
      <c r="A25" s="33"/>
      <c r="B25" s="22"/>
      <c r="C25" s="33"/>
      <c r="D25" s="33"/>
      <c r="E25" s="33"/>
      <c r="F25" s="33"/>
      <c r="G25" s="33"/>
      <c r="H25" s="33"/>
      <c r="I25" s="33"/>
      <c r="J25" s="33"/>
      <c r="K25" s="33"/>
      <c r="L25" s="33"/>
      <c r="M25" s="33"/>
      <c r="N25" s="33"/>
    </row>
    <row r="26" spans="1:14" s="34" customFormat="1" ht="14.25">
      <c r="A26" s="33"/>
      <c r="B26" s="53"/>
      <c r="C26" s="85"/>
      <c r="D26" s="33"/>
      <c r="E26" s="33"/>
      <c r="F26" s="33"/>
      <c r="G26" s="33"/>
      <c r="H26" s="33"/>
      <c r="I26" s="33"/>
      <c r="J26" s="33"/>
      <c r="K26" s="33"/>
      <c r="L26" s="33"/>
      <c r="M26" s="33"/>
      <c r="N26" s="33"/>
    </row>
    <row r="27" spans="1:14" ht="14.25">
      <c r="A27" s="9"/>
      <c r="B27" s="35"/>
      <c r="C27" s="9"/>
      <c r="D27" s="9"/>
      <c r="E27" s="9"/>
      <c r="F27" s="9"/>
      <c r="G27" s="9"/>
      <c r="H27" s="9"/>
      <c r="I27" s="9"/>
      <c r="J27" s="9"/>
      <c r="K27" s="9"/>
      <c r="L27" s="9"/>
      <c r="M27" s="9"/>
      <c r="N27" s="9"/>
    </row>
    <row r="28" spans="1:14" ht="14.25">
      <c r="A28" s="9"/>
      <c r="B28" s="53"/>
      <c r="C28" s="9"/>
      <c r="D28" s="9"/>
      <c r="E28" s="9"/>
      <c r="F28" s="9"/>
      <c r="G28" s="9"/>
      <c r="H28" s="9"/>
      <c r="I28" s="9"/>
      <c r="J28" s="9"/>
      <c r="K28" s="9"/>
      <c r="L28" s="9"/>
      <c r="M28" s="9"/>
      <c r="N28" s="9"/>
    </row>
    <row r="29" spans="1:14">
      <c r="A29" s="9"/>
      <c r="B29" s="9"/>
      <c r="C29" s="9"/>
      <c r="D29" s="9"/>
      <c r="E29" s="9"/>
      <c r="F29" s="9"/>
      <c r="G29" s="9"/>
      <c r="H29" s="9"/>
      <c r="I29" s="9"/>
      <c r="J29" s="9"/>
      <c r="K29" s="9"/>
      <c r="L29" s="9"/>
      <c r="M29" s="9"/>
      <c r="N29" s="9"/>
    </row>
    <row r="30" spans="1:14">
      <c r="A30" s="9"/>
      <c r="B30" s="9"/>
      <c r="C30" s="9"/>
      <c r="D30" s="9"/>
      <c r="E30" s="9"/>
      <c r="F30" s="9"/>
      <c r="G30" s="9"/>
      <c r="H30" s="9"/>
      <c r="I30" s="9"/>
      <c r="J30" s="9"/>
      <c r="K30" s="9"/>
      <c r="L30" s="9"/>
      <c r="M30" s="9"/>
      <c r="N30" s="9"/>
    </row>
    <row r="31" spans="1:14">
      <c r="A31" s="9"/>
      <c r="B31" s="9"/>
      <c r="C31" s="9"/>
      <c r="D31" s="9"/>
      <c r="E31" s="9"/>
      <c r="F31" s="9"/>
      <c r="G31" s="9"/>
      <c r="H31" s="9"/>
      <c r="I31" s="9"/>
      <c r="J31" s="9"/>
      <c r="K31" s="9"/>
      <c r="L31" s="9"/>
      <c r="M31" s="9"/>
      <c r="N31" s="9"/>
    </row>
    <row r="32" spans="1:14">
      <c r="A32" s="9"/>
      <c r="B32" s="9"/>
      <c r="C32" s="9"/>
      <c r="D32" s="9"/>
      <c r="E32" s="9"/>
      <c r="F32" s="9"/>
      <c r="G32" s="9"/>
      <c r="H32" s="9"/>
      <c r="I32" s="9"/>
      <c r="J32" s="9"/>
      <c r="K32" s="9"/>
      <c r="L32" s="9"/>
      <c r="M32" s="9"/>
      <c r="N32" s="9"/>
    </row>
    <row r="33" spans="1:14">
      <c r="A33" s="9"/>
      <c r="B33" s="9"/>
      <c r="C33" s="9"/>
      <c r="D33" s="9"/>
      <c r="E33" s="9"/>
      <c r="F33" s="9"/>
      <c r="G33" s="9"/>
      <c r="H33" s="9"/>
      <c r="I33" s="9"/>
      <c r="J33" s="9"/>
      <c r="K33" s="9"/>
      <c r="L33" s="9"/>
      <c r="M33" s="9"/>
      <c r="N33" s="9"/>
    </row>
    <row r="34" spans="1:14">
      <c r="A34" s="9"/>
      <c r="B34" s="9"/>
      <c r="C34" s="9"/>
      <c r="D34" s="9"/>
      <c r="E34" s="9"/>
      <c r="F34" s="9"/>
      <c r="G34" s="9"/>
      <c r="H34" s="9"/>
      <c r="I34" s="9"/>
      <c r="J34" s="9"/>
      <c r="K34" s="9"/>
      <c r="L34" s="9"/>
      <c r="M34" s="9"/>
      <c r="N34" s="9"/>
    </row>
    <row r="35" spans="1:14">
      <c r="A35" s="9"/>
      <c r="B35" s="9"/>
      <c r="C35" s="9"/>
      <c r="D35" s="9"/>
      <c r="E35" s="9"/>
      <c r="F35" s="9"/>
      <c r="G35" s="9"/>
      <c r="H35" s="9"/>
      <c r="I35" s="9"/>
      <c r="J35" s="9"/>
      <c r="K35" s="9"/>
      <c r="L35" s="9"/>
      <c r="M35" s="9"/>
      <c r="N35" s="9"/>
    </row>
    <row r="36" spans="1:14">
      <c r="A36" s="9"/>
      <c r="B36" s="9"/>
      <c r="C36" s="9"/>
      <c r="D36" s="9"/>
      <c r="E36" s="9"/>
      <c r="F36" s="9"/>
      <c r="G36" s="9"/>
      <c r="H36" s="9"/>
      <c r="I36" s="9"/>
      <c r="J36" s="9"/>
      <c r="K36" s="9"/>
      <c r="L36" s="9"/>
      <c r="M36" s="9"/>
      <c r="N36" s="9"/>
    </row>
    <row r="37" spans="1:14">
      <c r="A37" s="9"/>
      <c r="B37" s="9"/>
      <c r="C37" s="9"/>
      <c r="D37" s="9"/>
      <c r="E37" s="9"/>
      <c r="F37" s="9"/>
      <c r="G37" s="9"/>
      <c r="H37" s="9"/>
      <c r="I37" s="9"/>
      <c r="J37" s="9"/>
      <c r="K37" s="9"/>
      <c r="L37" s="9"/>
      <c r="M37" s="9"/>
      <c r="N37" s="9"/>
    </row>
    <row r="38" spans="1:14">
      <c r="A38" s="9"/>
      <c r="B38" s="9"/>
      <c r="C38" s="9"/>
      <c r="D38" s="9"/>
      <c r="E38" s="9"/>
      <c r="F38" s="9"/>
      <c r="G38" s="9"/>
      <c r="H38" s="9"/>
      <c r="I38" s="9"/>
      <c r="J38" s="9"/>
      <c r="K38" s="9"/>
      <c r="L38" s="9"/>
      <c r="M38" s="9"/>
      <c r="N38" s="9"/>
    </row>
    <row r="39" spans="1:14">
      <c r="A39" s="9"/>
      <c r="B39" s="9"/>
      <c r="C39" s="9"/>
      <c r="D39" s="9"/>
      <c r="E39" s="9"/>
      <c r="F39" s="9"/>
      <c r="G39" s="9"/>
      <c r="H39" s="9"/>
      <c r="I39" s="9"/>
      <c r="J39" s="9"/>
      <c r="K39" s="9"/>
      <c r="L39" s="9"/>
      <c r="M39" s="9"/>
      <c r="N39" s="9"/>
    </row>
    <row r="40" spans="1:14">
      <c r="A40" s="9"/>
      <c r="B40" s="9"/>
      <c r="C40" s="9"/>
      <c r="D40" s="9"/>
      <c r="E40" s="9"/>
      <c r="F40" s="9"/>
      <c r="G40" s="9"/>
      <c r="H40" s="9"/>
      <c r="I40" s="9"/>
      <c r="J40" s="9"/>
      <c r="K40" s="9"/>
      <c r="L40" s="9"/>
      <c r="M40" s="9"/>
      <c r="N40" s="9"/>
    </row>
    <row r="41" spans="1:14">
      <c r="A41" s="9"/>
      <c r="B41" s="9"/>
      <c r="C41" s="9"/>
      <c r="D41" s="9"/>
      <c r="E41" s="9"/>
      <c r="F41" s="9"/>
      <c r="G41" s="9"/>
      <c r="H41" s="9"/>
      <c r="I41" s="9"/>
      <c r="J41" s="9"/>
      <c r="K41" s="9"/>
      <c r="L41" s="9"/>
      <c r="M41" s="9"/>
      <c r="N41" s="9"/>
    </row>
    <row r="42" spans="1:14">
      <c r="A42" s="9"/>
      <c r="B42" s="9"/>
      <c r="C42" s="9"/>
      <c r="D42" s="9"/>
      <c r="E42" s="9"/>
      <c r="F42" s="9"/>
      <c r="G42" s="9"/>
      <c r="H42" s="9"/>
      <c r="I42" s="9"/>
      <c r="J42" s="9"/>
      <c r="K42" s="9"/>
      <c r="L42" s="9"/>
      <c r="M42" s="9"/>
      <c r="N42" s="9"/>
    </row>
    <row r="43" spans="1:14">
      <c r="A43" s="9"/>
      <c r="B43" s="9"/>
      <c r="C43" s="9"/>
      <c r="D43" s="9"/>
      <c r="E43" s="9"/>
      <c r="F43" s="9"/>
      <c r="G43" s="9"/>
      <c r="H43" s="9"/>
      <c r="I43" s="9"/>
      <c r="J43" s="9"/>
      <c r="K43" s="9"/>
      <c r="L43" s="9"/>
      <c r="M43" s="9"/>
      <c r="N43" s="9"/>
    </row>
    <row r="44" spans="1:14">
      <c r="A44" s="9"/>
      <c r="B44" s="9"/>
      <c r="C44" s="9"/>
      <c r="D44" s="9"/>
      <c r="E44" s="9"/>
      <c r="F44" s="9"/>
      <c r="G44" s="9"/>
      <c r="H44" s="9"/>
      <c r="I44" s="9"/>
      <c r="J44" s="9"/>
      <c r="K44" s="9"/>
      <c r="L44" s="9"/>
      <c r="M44" s="9"/>
      <c r="N44" s="9"/>
    </row>
    <row r="45" spans="1:14">
      <c r="A45" s="9"/>
      <c r="B45" s="9"/>
      <c r="C45" s="9"/>
      <c r="D45" s="9"/>
      <c r="E45" s="9"/>
      <c r="F45" s="9"/>
      <c r="G45" s="9"/>
      <c r="H45" s="9"/>
      <c r="I45" s="9"/>
      <c r="J45" s="9"/>
      <c r="K45" s="9"/>
      <c r="L45" s="9"/>
      <c r="M45" s="9"/>
      <c r="N45" s="9"/>
    </row>
    <row r="46" spans="1:14">
      <c r="A46" s="9"/>
      <c r="B46" s="9"/>
      <c r="C46" s="9"/>
      <c r="D46" s="9"/>
      <c r="E46" s="9"/>
      <c r="F46" s="9"/>
      <c r="G46" s="9"/>
      <c r="H46" s="9"/>
      <c r="I46" s="9"/>
      <c r="J46" s="9"/>
      <c r="K46" s="9"/>
      <c r="L46" s="9"/>
      <c r="M46" s="9"/>
      <c r="N46" s="9"/>
    </row>
    <row r="47" spans="1:14">
      <c r="A47" s="9"/>
      <c r="B47" s="9"/>
      <c r="C47" s="9"/>
      <c r="D47" s="9"/>
      <c r="E47" s="9"/>
      <c r="F47" s="9"/>
      <c r="G47" s="9"/>
      <c r="H47" s="9"/>
      <c r="I47" s="9"/>
      <c r="J47" s="9"/>
      <c r="K47" s="9"/>
      <c r="L47" s="9"/>
      <c r="M47" s="9"/>
      <c r="N47" s="9"/>
    </row>
    <row r="48" spans="1:14">
      <c r="A48" s="9"/>
      <c r="B48" s="9"/>
      <c r="C48" s="9"/>
      <c r="D48" s="9"/>
      <c r="E48" s="9"/>
      <c r="F48" s="9"/>
      <c r="G48" s="9"/>
      <c r="H48" s="9"/>
      <c r="I48" s="9"/>
      <c r="J48" s="9"/>
      <c r="K48" s="9"/>
      <c r="L48" s="9"/>
      <c r="M48" s="9"/>
      <c r="N48" s="9"/>
    </row>
    <row r="49" spans="1:14">
      <c r="A49" s="9"/>
      <c r="B49" s="9"/>
      <c r="C49" s="9"/>
      <c r="D49" s="9"/>
      <c r="E49" s="9"/>
      <c r="F49" s="9"/>
      <c r="G49" s="9"/>
      <c r="H49" s="9"/>
      <c r="I49" s="9"/>
      <c r="J49" s="9"/>
      <c r="K49" s="9"/>
      <c r="L49" s="9"/>
      <c r="M49" s="9"/>
      <c r="N49" s="9"/>
    </row>
    <row r="50" spans="1:14">
      <c r="A50" s="9"/>
      <c r="B50" s="9"/>
      <c r="C50" s="9"/>
      <c r="D50" s="9"/>
      <c r="E50" s="9"/>
      <c r="F50" s="9"/>
      <c r="G50" s="9"/>
      <c r="H50" s="9"/>
      <c r="I50" s="9"/>
      <c r="J50" s="9"/>
      <c r="K50" s="9"/>
      <c r="L50" s="9"/>
      <c r="M50" s="9"/>
      <c r="N50" s="9"/>
    </row>
    <row r="51" spans="1:14">
      <c r="A51" s="9"/>
      <c r="B51" s="9"/>
      <c r="C51" s="9"/>
      <c r="D51" s="9"/>
      <c r="E51" s="9"/>
      <c r="F51" s="9"/>
      <c r="G51" s="9"/>
      <c r="H51" s="9"/>
      <c r="I51" s="9"/>
      <c r="J51" s="9"/>
      <c r="K51" s="9"/>
      <c r="L51" s="9"/>
      <c r="M51" s="9"/>
      <c r="N51" s="9"/>
    </row>
    <row r="52" spans="1:14">
      <c r="A52" s="9"/>
      <c r="B52" s="9"/>
      <c r="C52" s="9"/>
      <c r="D52" s="9"/>
      <c r="E52" s="9"/>
      <c r="F52" s="9"/>
      <c r="G52" s="9"/>
      <c r="H52" s="9"/>
      <c r="I52" s="9"/>
      <c r="J52" s="9"/>
      <c r="K52" s="9"/>
      <c r="L52" s="9"/>
      <c r="M52" s="9"/>
      <c r="N52" s="9"/>
    </row>
    <row r="53" spans="1:14">
      <c r="A53" s="9"/>
      <c r="B53" s="9"/>
      <c r="C53" s="9"/>
      <c r="D53" s="9"/>
      <c r="E53" s="9"/>
      <c r="F53" s="9"/>
      <c r="G53" s="9"/>
      <c r="H53" s="9"/>
      <c r="I53" s="9"/>
      <c r="J53" s="9"/>
      <c r="K53" s="9"/>
      <c r="L53" s="9"/>
      <c r="M53" s="9"/>
      <c r="N53" s="9"/>
    </row>
    <row r="54" spans="1:14">
      <c r="A54" s="9"/>
      <c r="B54" s="9"/>
      <c r="C54" s="9"/>
      <c r="D54" s="9"/>
      <c r="E54" s="9"/>
      <c r="F54" s="9"/>
      <c r="G54" s="9"/>
      <c r="H54" s="9"/>
      <c r="I54" s="9"/>
      <c r="J54" s="9"/>
      <c r="K54" s="9"/>
      <c r="L54" s="9"/>
      <c r="M54" s="9"/>
      <c r="N54" s="9"/>
    </row>
    <row r="55" spans="1:14">
      <c r="A55" s="9"/>
      <c r="B55" s="9"/>
      <c r="C55" s="9"/>
      <c r="D55" s="9"/>
      <c r="E55" s="9"/>
      <c r="F55" s="9"/>
      <c r="G55" s="9"/>
      <c r="H55" s="9"/>
      <c r="I55" s="9"/>
      <c r="J55" s="9"/>
      <c r="K55" s="9"/>
      <c r="L55" s="9"/>
      <c r="M55" s="9"/>
      <c r="N55" s="9"/>
    </row>
    <row r="56" spans="1:14">
      <c r="A56" s="9"/>
      <c r="B56" s="9"/>
      <c r="C56" s="9"/>
      <c r="D56" s="9"/>
      <c r="E56" s="9"/>
      <c r="F56" s="9"/>
      <c r="G56" s="9"/>
      <c r="H56" s="9"/>
      <c r="I56" s="9"/>
      <c r="J56" s="9"/>
      <c r="K56" s="9"/>
      <c r="L56" s="9"/>
      <c r="M56" s="9"/>
      <c r="N56" s="9"/>
    </row>
    <row r="57" spans="1:14">
      <c r="A57" s="9"/>
      <c r="B57" s="9"/>
      <c r="C57" s="9"/>
      <c r="D57" s="9"/>
      <c r="E57" s="9"/>
      <c r="F57" s="9"/>
      <c r="G57" s="9"/>
      <c r="H57" s="9"/>
      <c r="I57" s="9"/>
      <c r="J57" s="9"/>
      <c r="K57" s="9"/>
      <c r="L57" s="9"/>
      <c r="M57" s="9"/>
      <c r="N57" s="9"/>
    </row>
    <row r="58" spans="1:14">
      <c r="A58" s="9"/>
      <c r="B58" s="9"/>
      <c r="C58" s="9"/>
      <c r="D58" s="9"/>
      <c r="E58" s="9"/>
      <c r="F58" s="9"/>
      <c r="G58" s="9"/>
      <c r="H58" s="9"/>
      <c r="I58" s="9"/>
      <c r="J58" s="9"/>
      <c r="K58" s="9"/>
      <c r="L58" s="9"/>
      <c r="M58" s="9"/>
      <c r="N58" s="9"/>
    </row>
    <row r="59" spans="1:14" ht="18.75">
      <c r="A59" s="460" t="s">
        <v>142</v>
      </c>
      <c r="B59" s="460"/>
      <c r="C59" s="460"/>
      <c r="D59" s="460"/>
      <c r="E59" s="460"/>
      <c r="F59" s="460"/>
      <c r="G59" s="460"/>
      <c r="H59" s="460"/>
      <c r="I59" s="460"/>
      <c r="J59" s="460"/>
      <c r="K59" s="460"/>
      <c r="L59" s="460"/>
      <c r="M59" s="460"/>
      <c r="N59" s="9"/>
    </row>
    <row r="60" spans="1:14">
      <c r="A60" s="9"/>
      <c r="B60" s="9"/>
      <c r="C60" s="9"/>
      <c r="D60" s="9"/>
      <c r="E60" s="9"/>
      <c r="F60" s="9"/>
      <c r="G60" s="9"/>
      <c r="H60" s="9"/>
      <c r="I60" s="9"/>
      <c r="J60" s="9"/>
      <c r="K60" s="9"/>
      <c r="L60" s="9"/>
      <c r="M60" s="9"/>
      <c r="N60" s="9"/>
    </row>
  </sheetData>
  <sheetProtection sheet="1" formatCells="0" selectLockedCells="1"/>
  <mergeCells count="9">
    <mergeCell ref="A59:M59"/>
    <mergeCell ref="K2:M3"/>
    <mergeCell ref="K1:M1"/>
    <mergeCell ref="A7:M7"/>
    <mergeCell ref="B9:C16"/>
    <mergeCell ref="D9:E12"/>
    <mergeCell ref="F9:L12"/>
    <mergeCell ref="D13:E16"/>
    <mergeCell ref="F13:L16"/>
  </mergeCells>
  <phoneticPr fontId="121"/>
  <dataValidations count="2">
    <dataValidation type="list" allowBlank="1" showInputMessage="1" showErrorMessage="1" sqref="D13:E16">
      <formula1>$M$13:$M$15</formula1>
    </dataValidation>
    <dataValidation type="list" allowBlank="1" showInputMessage="1" showErrorMessage="1" sqref="D9:E12">
      <formula1>$M$9:$M$11</formula1>
    </dataValidation>
  </dataValidations>
  <printOptions horizontalCentered="1"/>
  <pageMargins left="0.78740157480314965" right="0.59055118110236227" top="0.39370078740157483" bottom="0.39370078740157483" header="0.31496062992125984" footer="0.31496062992125984"/>
  <pageSetup paperSize="9" scale="99" orientation="portrait" horizontalDpi="300" verticalDpi="300"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2">
    <tabColor rgb="FFFFFF00"/>
    <pageSetUpPr fitToPage="1"/>
  </sheetPr>
  <dimension ref="A1:AO61"/>
  <sheetViews>
    <sheetView showGridLines="0" view="pageBreakPreview" topLeftCell="A4" zoomScaleNormal="100" zoomScaleSheetLayoutView="100" workbookViewId="0">
      <selection activeCell="D10" sqref="D10:E12"/>
    </sheetView>
  </sheetViews>
  <sheetFormatPr defaultColWidth="6.5" defaultRowHeight="13.5"/>
  <cols>
    <col min="1" max="11" width="6.5" style="11"/>
    <col min="12" max="12" width="7.25" style="11" bestFit="1" customWidth="1"/>
    <col min="13" max="13" width="6.5" style="11"/>
    <col min="14" max="14" width="2.5" style="11" customWidth="1"/>
    <col min="15" max="16384" width="6.5" style="11"/>
  </cols>
  <sheetData>
    <row r="1" spans="1:14" ht="24">
      <c r="A1" s="9"/>
      <c r="B1" s="9"/>
      <c r="C1" s="9"/>
      <c r="D1" s="9"/>
      <c r="E1" s="9"/>
      <c r="F1" s="9"/>
      <c r="G1" s="9"/>
      <c r="H1" s="9"/>
      <c r="I1" s="9"/>
      <c r="J1" s="120"/>
      <c r="K1" s="692" t="s">
        <v>432</v>
      </c>
      <c r="L1" s="692"/>
      <c r="M1" s="692"/>
      <c r="N1" s="9"/>
    </row>
    <row r="2" spans="1:14" ht="13.5" customHeight="1">
      <c r="A2" s="9"/>
      <c r="B2" s="9"/>
      <c r="C2" s="9"/>
      <c r="D2" s="9"/>
      <c r="E2" s="9"/>
      <c r="F2" s="9"/>
      <c r="G2" s="9"/>
      <c r="H2" s="9"/>
      <c r="I2" s="9"/>
      <c r="J2" s="9"/>
      <c r="K2" s="853" t="s">
        <v>379</v>
      </c>
      <c r="L2" s="853"/>
      <c r="M2" s="853"/>
      <c r="N2" s="9"/>
    </row>
    <row r="3" spans="1:14" ht="13.5" customHeight="1">
      <c r="A3" s="9"/>
      <c r="B3" s="9"/>
      <c r="C3" s="9"/>
      <c r="D3" s="9"/>
      <c r="E3" s="9"/>
      <c r="F3" s="9"/>
      <c r="G3" s="9"/>
      <c r="H3" s="9"/>
      <c r="I3" s="9"/>
      <c r="J3" s="9"/>
      <c r="K3" s="853"/>
      <c r="L3" s="853"/>
      <c r="M3" s="853"/>
      <c r="N3" s="9"/>
    </row>
    <row r="4" spans="1:14" ht="13.5" customHeight="1">
      <c r="A4" s="9"/>
      <c r="B4" s="9"/>
      <c r="C4" s="9"/>
      <c r="D4" s="9"/>
      <c r="E4" s="9"/>
      <c r="F4" s="9"/>
      <c r="G4" s="9"/>
      <c r="H4" s="9"/>
      <c r="I4" s="9"/>
      <c r="J4" s="9"/>
      <c r="K4" s="853"/>
      <c r="L4" s="853"/>
      <c r="M4" s="853"/>
      <c r="N4" s="9"/>
    </row>
    <row r="5" spans="1:14">
      <c r="A5" s="9"/>
      <c r="B5" s="9"/>
      <c r="C5" s="9"/>
      <c r="D5" s="9"/>
      <c r="E5" s="9"/>
      <c r="F5" s="9"/>
      <c r="G5" s="9"/>
      <c r="H5" s="9"/>
      <c r="I5" s="9"/>
      <c r="J5" s="9"/>
      <c r="K5" s="1019"/>
      <c r="L5" s="1019"/>
      <c r="M5" s="1019"/>
      <c r="N5" s="9"/>
    </row>
    <row r="6" spans="1:14">
      <c r="A6" s="9"/>
      <c r="B6" s="9"/>
      <c r="C6" s="9"/>
      <c r="D6" s="9"/>
      <c r="E6" s="9"/>
      <c r="F6" s="9"/>
      <c r="G6" s="9"/>
      <c r="H6" s="9"/>
      <c r="I6" s="9"/>
      <c r="J6" s="9"/>
      <c r="K6" s="9"/>
      <c r="L6" s="9"/>
      <c r="M6" s="9"/>
      <c r="N6" s="9"/>
    </row>
    <row r="7" spans="1:14">
      <c r="A7" s="9"/>
      <c r="B7" s="9"/>
      <c r="C7" s="9"/>
      <c r="D7" s="9"/>
      <c r="E7" s="9"/>
      <c r="F7" s="9"/>
      <c r="G7" s="9"/>
      <c r="H7" s="9"/>
      <c r="I7" s="9"/>
      <c r="J7" s="9"/>
      <c r="K7" s="9"/>
      <c r="L7" s="9"/>
      <c r="M7" s="9"/>
      <c r="N7" s="9"/>
    </row>
    <row r="8" spans="1:14" ht="17.25">
      <c r="A8" s="423" t="s">
        <v>169</v>
      </c>
      <c r="B8" s="423"/>
      <c r="C8" s="423"/>
      <c r="D8" s="423"/>
      <c r="E8" s="423"/>
      <c r="F8" s="423"/>
      <c r="G8" s="423"/>
      <c r="H8" s="423"/>
      <c r="I8" s="423"/>
      <c r="J8" s="423"/>
      <c r="K8" s="423"/>
      <c r="L8" s="423"/>
      <c r="M8" s="423"/>
      <c r="N8" s="9"/>
    </row>
    <row r="9" spans="1:14">
      <c r="A9" s="279"/>
      <c r="B9" s="279"/>
      <c r="C9" s="279"/>
      <c r="D9" s="279"/>
      <c r="E9" s="279"/>
      <c r="F9" s="279"/>
      <c r="G9" s="279"/>
      <c r="H9" s="279"/>
      <c r="I9" s="279"/>
      <c r="J9" s="279"/>
      <c r="K9" s="279"/>
      <c r="L9" s="279"/>
      <c r="M9" s="279"/>
      <c r="N9" s="9"/>
    </row>
    <row r="10" spans="1:14" ht="13.5" customHeight="1">
      <c r="A10" s="9"/>
      <c r="B10" s="425" t="s">
        <v>170</v>
      </c>
      <c r="C10" s="426"/>
      <c r="D10" s="431"/>
      <c r="E10" s="432"/>
      <c r="F10" s="437" t="s">
        <v>171</v>
      </c>
      <c r="G10" s="437"/>
      <c r="H10" s="437"/>
      <c r="I10" s="437"/>
      <c r="J10" s="437"/>
      <c r="K10" s="437"/>
      <c r="L10" s="664"/>
      <c r="M10" s="10" t="s">
        <v>0</v>
      </c>
      <c r="N10" s="9"/>
    </row>
    <row r="11" spans="1:14" ht="13.5" customHeight="1">
      <c r="A11" s="9"/>
      <c r="B11" s="427"/>
      <c r="C11" s="428"/>
      <c r="D11" s="433"/>
      <c r="E11" s="434"/>
      <c r="F11" s="440"/>
      <c r="G11" s="440"/>
      <c r="H11" s="440"/>
      <c r="I11" s="440"/>
      <c r="J11" s="440"/>
      <c r="K11" s="440"/>
      <c r="L11" s="666"/>
      <c r="M11" s="10"/>
      <c r="N11" s="9"/>
    </row>
    <row r="12" spans="1:14">
      <c r="A12" s="9"/>
      <c r="B12" s="427"/>
      <c r="C12" s="428"/>
      <c r="D12" s="435"/>
      <c r="E12" s="436"/>
      <c r="F12" s="668"/>
      <c r="G12" s="668"/>
      <c r="H12" s="668"/>
      <c r="I12" s="668"/>
      <c r="J12" s="668"/>
      <c r="K12" s="668"/>
      <c r="L12" s="669"/>
      <c r="M12" s="10"/>
      <c r="N12" s="9"/>
    </row>
    <row r="13" spans="1:14">
      <c r="A13" s="9"/>
      <c r="B13" s="427"/>
      <c r="C13" s="428"/>
      <c r="D13" s="431"/>
      <c r="E13" s="432"/>
      <c r="F13" s="437" t="s">
        <v>167</v>
      </c>
      <c r="G13" s="437"/>
      <c r="H13" s="437"/>
      <c r="I13" s="437"/>
      <c r="J13" s="437"/>
      <c r="K13" s="437"/>
      <c r="L13" s="664"/>
      <c r="M13" s="10" t="s">
        <v>0</v>
      </c>
      <c r="N13" s="9"/>
    </row>
    <row r="14" spans="1:14">
      <c r="A14" s="9"/>
      <c r="B14" s="427"/>
      <c r="C14" s="428"/>
      <c r="D14" s="433"/>
      <c r="E14" s="434"/>
      <c r="F14" s="440"/>
      <c r="G14" s="440"/>
      <c r="H14" s="440"/>
      <c r="I14" s="440"/>
      <c r="J14" s="440"/>
      <c r="K14" s="440"/>
      <c r="L14" s="666"/>
      <c r="M14" s="10"/>
      <c r="N14" s="9"/>
    </row>
    <row r="15" spans="1:14">
      <c r="A15" s="9"/>
      <c r="B15" s="429"/>
      <c r="C15" s="430"/>
      <c r="D15" s="435"/>
      <c r="E15" s="436"/>
      <c r="F15" s="668"/>
      <c r="G15" s="668"/>
      <c r="H15" s="668"/>
      <c r="I15" s="668"/>
      <c r="J15" s="668"/>
      <c r="K15" s="668"/>
      <c r="L15" s="669"/>
      <c r="M15" s="9"/>
      <c r="N15" s="9"/>
    </row>
    <row r="16" spans="1:14">
      <c r="A16" s="9"/>
      <c r="B16" s="13"/>
      <c r="C16" s="13"/>
      <c r="D16" s="31" t="str">
        <f>IF(COUNTBLANK(D10:E15)=12,"　↑　該当する方に○",IF(COUNTBLANK(D10:E15)=10,"　↑　どちらか一方に○",""))</f>
        <v>　↑　該当する方に○</v>
      </c>
      <c r="E16" s="32"/>
      <c r="F16" s="13"/>
      <c r="G16" s="13"/>
      <c r="H16" s="13"/>
      <c r="I16" s="13"/>
      <c r="J16" s="13"/>
      <c r="K16" s="13"/>
      <c r="L16" s="13"/>
      <c r="M16" s="9"/>
      <c r="N16" s="9"/>
    </row>
    <row r="17" spans="1:41">
      <c r="A17" s="9"/>
      <c r="B17" s="13"/>
      <c r="C17" s="13"/>
      <c r="D17" s="49"/>
      <c r="E17" s="13"/>
      <c r="F17" s="13"/>
      <c r="G17" s="13"/>
      <c r="H17" s="13"/>
      <c r="I17" s="13"/>
      <c r="J17" s="13"/>
      <c r="K17" s="13"/>
      <c r="L17" s="13"/>
      <c r="M17" s="9"/>
      <c r="N17" s="9"/>
    </row>
    <row r="18" spans="1:41">
      <c r="A18" s="9"/>
      <c r="B18" s="13"/>
      <c r="C18" s="13"/>
      <c r="D18" s="13"/>
      <c r="E18" s="13"/>
      <c r="F18" s="13"/>
      <c r="G18" s="13"/>
      <c r="H18" s="13"/>
      <c r="I18" s="13"/>
      <c r="J18" s="13"/>
      <c r="K18" s="13"/>
      <c r="L18" s="13"/>
      <c r="M18" s="9"/>
      <c r="N18" s="9"/>
    </row>
    <row r="19" spans="1:41">
      <c r="A19" s="9"/>
      <c r="B19" s="13"/>
      <c r="C19" s="13"/>
      <c r="D19" s="13"/>
      <c r="E19" s="13"/>
      <c r="F19" s="13"/>
      <c r="G19" s="13"/>
      <c r="H19" s="13"/>
      <c r="I19" s="13"/>
      <c r="J19" s="13"/>
      <c r="K19" s="13"/>
      <c r="L19" s="13"/>
      <c r="M19" s="9"/>
      <c r="N19" s="9"/>
    </row>
    <row r="20" spans="1:41">
      <c r="A20" s="9"/>
      <c r="B20" s="13"/>
      <c r="C20" s="13"/>
      <c r="D20" s="13"/>
      <c r="E20" s="13"/>
      <c r="F20" s="13"/>
      <c r="G20" s="13"/>
      <c r="H20" s="13"/>
      <c r="I20" s="13"/>
      <c r="J20" s="13"/>
      <c r="K20" s="13"/>
      <c r="L20" s="13"/>
      <c r="M20" s="9"/>
      <c r="N20" s="9"/>
      <c r="AO20" s="9"/>
    </row>
    <row r="21" spans="1:41">
      <c r="A21" s="9"/>
      <c r="B21" s="13" t="s">
        <v>166</v>
      </c>
      <c r="C21" s="13"/>
      <c r="D21" s="13"/>
      <c r="E21" s="13"/>
      <c r="F21" s="13"/>
      <c r="G21" s="13"/>
      <c r="H21" s="13"/>
      <c r="I21" s="13"/>
      <c r="J21" s="13"/>
      <c r="K21" s="13"/>
      <c r="L21" s="13"/>
      <c r="M21" s="9"/>
      <c r="N21" s="9"/>
    </row>
    <row r="22" spans="1:41" ht="27" customHeight="1">
      <c r="A22" s="9"/>
      <c r="B22" s="686" t="s">
        <v>435</v>
      </c>
      <c r="C22" s="687"/>
      <c r="D22" s="1092" t="s">
        <v>437</v>
      </c>
      <c r="E22" s="1093"/>
      <c r="F22" s="1093"/>
      <c r="G22" s="1093"/>
      <c r="H22" s="1094"/>
      <c r="I22" s="1088" t="s">
        <v>442</v>
      </c>
      <c r="J22" s="1089"/>
      <c r="K22" s="1089"/>
      <c r="L22" s="1098"/>
      <c r="M22" s="9"/>
      <c r="N22" s="9"/>
    </row>
    <row r="23" spans="1:41" ht="27" customHeight="1">
      <c r="A23" s="9"/>
      <c r="B23" s="688"/>
      <c r="C23" s="689"/>
      <c r="D23" s="1095"/>
      <c r="E23" s="1096"/>
      <c r="F23" s="1096"/>
      <c r="G23" s="1096"/>
      <c r="H23" s="1097"/>
      <c r="I23" s="1090"/>
      <c r="J23" s="1091"/>
      <c r="K23" s="1091"/>
      <c r="L23" s="1099"/>
      <c r="M23" s="9"/>
      <c r="N23" s="9"/>
    </row>
    <row r="24" spans="1:41" ht="13.5" customHeight="1">
      <c r="A24" s="9"/>
      <c r="B24" s="688"/>
      <c r="C24" s="689"/>
      <c r="D24" s="1058"/>
      <c r="E24" s="1059"/>
      <c r="F24" s="1059"/>
      <c r="G24" s="1059"/>
      <c r="H24" s="1060"/>
      <c r="I24" s="1064"/>
      <c r="J24" s="844"/>
      <c r="K24" s="844"/>
      <c r="L24" s="1065"/>
      <c r="M24" s="9"/>
      <c r="N24" s="9"/>
    </row>
    <row r="25" spans="1:41" ht="13.5" customHeight="1">
      <c r="A25" s="9"/>
      <c r="B25" s="688"/>
      <c r="C25" s="689"/>
      <c r="D25" s="1061"/>
      <c r="E25" s="1062"/>
      <c r="F25" s="1062"/>
      <c r="G25" s="1062"/>
      <c r="H25" s="1063"/>
      <c r="I25" s="1066"/>
      <c r="J25" s="846"/>
      <c r="K25" s="846"/>
      <c r="L25" s="1067"/>
      <c r="M25" s="9"/>
      <c r="N25" s="9"/>
    </row>
    <row r="26" spans="1:41" ht="13.5" customHeight="1">
      <c r="A26" s="9"/>
      <c r="B26" s="688"/>
      <c r="C26" s="689"/>
      <c r="D26" s="1058"/>
      <c r="E26" s="1059"/>
      <c r="F26" s="1059"/>
      <c r="G26" s="1059"/>
      <c r="H26" s="1060"/>
      <c r="I26" s="1064"/>
      <c r="J26" s="844"/>
      <c r="K26" s="844"/>
      <c r="L26" s="1065"/>
      <c r="M26" s="9"/>
      <c r="N26" s="9"/>
    </row>
    <row r="27" spans="1:41" ht="13.5" customHeight="1">
      <c r="A27" s="9"/>
      <c r="B27" s="688"/>
      <c r="C27" s="689"/>
      <c r="D27" s="1061"/>
      <c r="E27" s="1062"/>
      <c r="F27" s="1062"/>
      <c r="G27" s="1062"/>
      <c r="H27" s="1063"/>
      <c r="I27" s="1066"/>
      <c r="J27" s="846"/>
      <c r="K27" s="846"/>
      <c r="L27" s="1067"/>
      <c r="M27" s="9"/>
      <c r="N27" s="9"/>
    </row>
    <row r="28" spans="1:41" ht="13.5" customHeight="1">
      <c r="A28" s="9"/>
      <c r="B28" s="688"/>
      <c r="C28" s="689"/>
      <c r="D28" s="1058"/>
      <c r="E28" s="1059"/>
      <c r="F28" s="1059"/>
      <c r="G28" s="1059"/>
      <c r="H28" s="1060"/>
      <c r="I28" s="1064"/>
      <c r="J28" s="844"/>
      <c r="K28" s="844"/>
      <c r="L28" s="1065"/>
      <c r="M28" s="9"/>
      <c r="N28" s="9"/>
    </row>
    <row r="29" spans="1:41" ht="13.5" customHeight="1">
      <c r="A29" s="9"/>
      <c r="B29" s="688"/>
      <c r="C29" s="689"/>
      <c r="D29" s="1061"/>
      <c r="E29" s="1062"/>
      <c r="F29" s="1062"/>
      <c r="G29" s="1062"/>
      <c r="H29" s="1063"/>
      <c r="I29" s="1066"/>
      <c r="J29" s="846"/>
      <c r="K29" s="846"/>
      <c r="L29" s="1067"/>
      <c r="M29" s="9"/>
      <c r="N29" s="9"/>
    </row>
    <row r="30" spans="1:41" ht="13.5" customHeight="1">
      <c r="A30" s="9"/>
      <c r="B30" s="688"/>
      <c r="C30" s="689"/>
      <c r="D30" s="1058"/>
      <c r="E30" s="1059"/>
      <c r="F30" s="1059"/>
      <c r="G30" s="1059"/>
      <c r="H30" s="1060"/>
      <c r="I30" s="1068"/>
      <c r="J30" s="1069"/>
      <c r="K30" s="1069"/>
      <c r="L30" s="1070"/>
      <c r="M30" s="9"/>
      <c r="N30" s="9"/>
    </row>
    <row r="31" spans="1:41" ht="13.5" customHeight="1">
      <c r="A31" s="9"/>
      <c r="B31" s="688"/>
      <c r="C31" s="689"/>
      <c r="D31" s="1061"/>
      <c r="E31" s="1062"/>
      <c r="F31" s="1062"/>
      <c r="G31" s="1062"/>
      <c r="H31" s="1063"/>
      <c r="I31" s="1071"/>
      <c r="J31" s="1072"/>
      <c r="K31" s="1072"/>
      <c r="L31" s="1073"/>
      <c r="M31" s="9"/>
      <c r="N31" s="9"/>
    </row>
    <row r="32" spans="1:41" ht="13.5" customHeight="1">
      <c r="A32" s="9"/>
      <c r="B32" s="688"/>
      <c r="C32" s="689"/>
      <c r="D32" s="1074"/>
      <c r="E32" s="1075"/>
      <c r="F32" s="1075"/>
      <c r="G32" s="1075"/>
      <c r="H32" s="1076"/>
      <c r="I32" s="1064"/>
      <c r="J32" s="844"/>
      <c r="K32" s="844"/>
      <c r="L32" s="1065"/>
      <c r="M32" s="9"/>
      <c r="N32" s="9"/>
    </row>
    <row r="33" spans="1:14" ht="13.5" customHeight="1">
      <c r="A33" s="9"/>
      <c r="B33" s="688"/>
      <c r="C33" s="689"/>
      <c r="D33" s="1077"/>
      <c r="E33" s="1078"/>
      <c r="F33" s="1078"/>
      <c r="G33" s="1078"/>
      <c r="H33" s="1079"/>
      <c r="I33" s="1066"/>
      <c r="J33" s="846"/>
      <c r="K33" s="846"/>
      <c r="L33" s="1067"/>
      <c r="M33" s="9"/>
      <c r="N33" s="9"/>
    </row>
    <row r="34" spans="1:14" ht="27" customHeight="1">
      <c r="A34" s="9"/>
      <c r="B34" s="688"/>
      <c r="C34" s="689"/>
      <c r="D34" s="1080" t="s">
        <v>439</v>
      </c>
      <c r="E34" s="1081"/>
      <c r="F34" s="1081"/>
      <c r="G34" s="1084">
        <f>COUNTA(D24:H33)</f>
        <v>0</v>
      </c>
      <c r="H34" s="1085"/>
      <c r="I34" s="1088" t="s">
        <v>440</v>
      </c>
      <c r="J34" s="1089"/>
      <c r="K34" s="1089"/>
      <c r="L34" s="1085">
        <f>COUNTIF(I24:L33,"○")</f>
        <v>0</v>
      </c>
      <c r="M34" s="9"/>
      <c r="N34" s="9"/>
    </row>
    <row r="35" spans="1:14" ht="27" customHeight="1">
      <c r="A35" s="9"/>
      <c r="B35" s="690"/>
      <c r="C35" s="691"/>
      <c r="D35" s="1082"/>
      <c r="E35" s="1083"/>
      <c r="F35" s="1083"/>
      <c r="G35" s="1086"/>
      <c r="H35" s="1087"/>
      <c r="I35" s="1090"/>
      <c r="J35" s="1091"/>
      <c r="K35" s="1091"/>
      <c r="L35" s="1087"/>
      <c r="M35" s="9"/>
      <c r="N35" s="9"/>
    </row>
    <row r="36" spans="1:14">
      <c r="A36" s="9"/>
      <c r="B36" s="9"/>
      <c r="C36" s="9"/>
      <c r="D36" s="9"/>
      <c r="E36" s="9"/>
      <c r="F36" s="9"/>
      <c r="G36" s="9"/>
      <c r="H36" s="9"/>
      <c r="I36" s="9"/>
      <c r="J36" s="9"/>
      <c r="K36" s="9"/>
      <c r="L36" s="9"/>
      <c r="M36" s="9"/>
      <c r="N36" s="9"/>
    </row>
    <row r="37" spans="1:14" s="240" customFormat="1" ht="14.25">
      <c r="A37" s="239"/>
      <c r="B37" s="127" t="s">
        <v>243</v>
      </c>
      <c r="C37" s="239"/>
      <c r="D37" s="239"/>
      <c r="E37" s="239"/>
      <c r="F37" s="239"/>
      <c r="G37" s="239"/>
      <c r="H37" s="239"/>
      <c r="I37" s="239"/>
      <c r="J37" s="239"/>
      <c r="K37" s="239"/>
      <c r="L37" s="239"/>
      <c r="M37" s="239"/>
      <c r="N37" s="239"/>
    </row>
    <row r="38" spans="1:14">
      <c r="A38" s="9"/>
      <c r="B38" s="9"/>
      <c r="C38" s="9"/>
      <c r="D38" s="9"/>
      <c r="E38" s="9"/>
      <c r="F38" s="9"/>
      <c r="G38" s="9"/>
      <c r="H38" s="9"/>
      <c r="I38" s="9"/>
      <c r="J38" s="9"/>
      <c r="K38" s="9"/>
      <c r="L38" s="9"/>
      <c r="M38" s="9"/>
      <c r="N38" s="9"/>
    </row>
    <row r="39" spans="1:14">
      <c r="A39" s="9"/>
      <c r="B39" s="9"/>
      <c r="C39" s="9"/>
      <c r="D39" s="9"/>
      <c r="E39" s="9"/>
      <c r="F39" s="9"/>
      <c r="G39" s="9"/>
      <c r="H39" s="9"/>
      <c r="I39" s="9"/>
      <c r="J39" s="9"/>
      <c r="K39" s="9"/>
      <c r="L39" s="9"/>
      <c r="M39" s="9"/>
      <c r="N39" s="9"/>
    </row>
    <row r="40" spans="1:14" s="240" customFormat="1" ht="14.25">
      <c r="A40" s="239"/>
      <c r="B40" s="281"/>
      <c r="C40" s="239"/>
      <c r="D40" s="239"/>
      <c r="E40" s="239"/>
      <c r="F40" s="239"/>
      <c r="G40" s="239"/>
      <c r="H40" s="239"/>
      <c r="I40" s="239"/>
      <c r="J40" s="239"/>
      <c r="K40" s="239"/>
      <c r="L40" s="239"/>
      <c r="M40" s="239"/>
      <c r="N40" s="239"/>
    </row>
    <row r="41" spans="1:14" s="240" customFormat="1" ht="14.25">
      <c r="A41" s="239"/>
      <c r="B41" s="280" t="s">
        <v>434</v>
      </c>
      <c r="C41" s="239"/>
      <c r="D41" s="239"/>
      <c r="E41" s="239"/>
      <c r="F41" s="239"/>
      <c r="G41" s="239"/>
      <c r="H41" s="239"/>
      <c r="I41" s="239"/>
      <c r="J41" s="239"/>
      <c r="K41" s="239"/>
      <c r="L41" s="239"/>
      <c r="M41" s="239"/>
      <c r="N41" s="239"/>
    </row>
    <row r="42" spans="1:14" s="240" customFormat="1" ht="14.25">
      <c r="A42" s="239"/>
      <c r="B42" s="127" t="s">
        <v>433</v>
      </c>
      <c r="C42" s="239"/>
      <c r="D42" s="239"/>
      <c r="E42" s="239"/>
      <c r="F42" s="239"/>
      <c r="G42" s="239"/>
      <c r="H42" s="239"/>
      <c r="I42" s="239"/>
      <c r="J42" s="239"/>
      <c r="K42" s="239"/>
      <c r="L42" s="239"/>
      <c r="M42" s="239"/>
      <c r="N42" s="239"/>
    </row>
    <row r="43" spans="1:14">
      <c r="A43" s="9"/>
      <c r="B43" s="9"/>
      <c r="C43" s="9"/>
      <c r="D43" s="9"/>
      <c r="E43" s="9"/>
      <c r="F43" s="9"/>
      <c r="G43" s="9"/>
      <c r="H43" s="9"/>
      <c r="I43" s="9"/>
      <c r="J43" s="9"/>
      <c r="K43" s="9"/>
      <c r="L43" s="9"/>
      <c r="M43" s="9"/>
      <c r="N43" s="9"/>
    </row>
    <row r="44" spans="1:14">
      <c r="A44" s="9"/>
      <c r="B44" s="9"/>
      <c r="C44" s="9"/>
      <c r="D44" s="9"/>
      <c r="E44" s="9"/>
      <c r="F44" s="9"/>
      <c r="G44" s="9"/>
      <c r="H44" s="9"/>
      <c r="I44" s="9"/>
      <c r="J44" s="9"/>
      <c r="K44" s="9"/>
      <c r="L44" s="9"/>
      <c r="M44" s="9"/>
      <c r="N44" s="9"/>
    </row>
    <row r="45" spans="1:14">
      <c r="A45" s="9"/>
      <c r="B45" s="9"/>
      <c r="C45" s="9"/>
      <c r="D45" s="9"/>
      <c r="E45" s="9"/>
      <c r="F45" s="9"/>
      <c r="G45" s="9"/>
      <c r="H45" s="9"/>
      <c r="I45" s="9"/>
      <c r="J45" s="9"/>
      <c r="K45" s="9"/>
      <c r="L45" s="9"/>
      <c r="M45" s="9"/>
      <c r="N45" s="9"/>
    </row>
    <row r="46" spans="1:14">
      <c r="A46" s="9"/>
      <c r="B46" s="9"/>
      <c r="C46" s="9"/>
      <c r="D46" s="9"/>
      <c r="E46" s="9"/>
      <c r="F46" s="9"/>
      <c r="G46" s="9"/>
      <c r="H46" s="9"/>
      <c r="I46" s="9"/>
      <c r="J46" s="9"/>
      <c r="K46" s="9"/>
      <c r="L46" s="9"/>
      <c r="M46" s="9"/>
      <c r="N46" s="9"/>
    </row>
    <row r="47" spans="1:14">
      <c r="A47" s="9"/>
      <c r="B47" s="9"/>
      <c r="C47" s="9"/>
      <c r="D47" s="9"/>
      <c r="E47" s="9"/>
      <c r="F47" s="9"/>
      <c r="G47" s="9"/>
      <c r="H47" s="9"/>
      <c r="I47" s="9"/>
      <c r="J47" s="9"/>
      <c r="K47" s="9"/>
      <c r="L47" s="9"/>
      <c r="M47" s="9"/>
      <c r="N47" s="9"/>
    </row>
    <row r="48" spans="1:14">
      <c r="A48" s="9"/>
      <c r="B48" s="9"/>
      <c r="C48" s="9"/>
      <c r="D48" s="9"/>
      <c r="E48" s="9"/>
      <c r="F48" s="9"/>
      <c r="G48" s="9"/>
      <c r="H48" s="9"/>
      <c r="I48" s="9"/>
      <c r="J48" s="9"/>
      <c r="K48" s="9"/>
      <c r="L48" s="9"/>
      <c r="M48" s="9"/>
      <c r="N48" s="9"/>
    </row>
    <row r="49" spans="1:14">
      <c r="A49" s="9"/>
      <c r="B49" s="9"/>
      <c r="C49" s="9"/>
      <c r="D49" s="9"/>
      <c r="E49" s="9"/>
      <c r="F49" s="9"/>
      <c r="G49" s="9"/>
      <c r="H49" s="9"/>
      <c r="I49" s="9"/>
      <c r="J49" s="9"/>
      <c r="K49" s="9"/>
      <c r="L49" s="9"/>
      <c r="M49" s="9"/>
      <c r="N49" s="9"/>
    </row>
    <row r="50" spans="1:14">
      <c r="A50" s="9"/>
      <c r="B50" s="9"/>
      <c r="C50" s="9"/>
      <c r="D50" s="9"/>
      <c r="E50" s="9"/>
      <c r="F50" s="9"/>
      <c r="G50" s="9"/>
      <c r="H50" s="9"/>
      <c r="I50" s="9"/>
      <c r="J50" s="9"/>
      <c r="K50" s="9"/>
      <c r="L50" s="9"/>
      <c r="M50" s="9"/>
      <c r="N50" s="9"/>
    </row>
    <row r="51" spans="1:14">
      <c r="A51" s="9"/>
      <c r="B51" s="9"/>
      <c r="C51" s="9"/>
      <c r="D51" s="9"/>
      <c r="E51" s="9"/>
      <c r="F51" s="9"/>
      <c r="G51" s="9"/>
      <c r="H51" s="9"/>
      <c r="I51" s="9"/>
      <c r="J51" s="9"/>
      <c r="K51" s="9"/>
      <c r="L51" s="9"/>
      <c r="M51" s="9"/>
      <c r="N51" s="9"/>
    </row>
    <row r="52" spans="1:14">
      <c r="A52" s="9"/>
      <c r="B52" s="9"/>
      <c r="C52" s="9"/>
      <c r="D52" s="9"/>
      <c r="E52" s="9"/>
      <c r="F52" s="9"/>
      <c r="G52" s="9"/>
      <c r="H52" s="9"/>
      <c r="I52" s="9"/>
      <c r="J52" s="9"/>
      <c r="K52" s="9"/>
      <c r="L52" s="9"/>
      <c r="M52" s="9"/>
      <c r="N52" s="9"/>
    </row>
    <row r="53" spans="1:14">
      <c r="A53" s="9"/>
      <c r="B53" s="9"/>
      <c r="C53" s="9"/>
      <c r="D53" s="9"/>
      <c r="E53" s="9"/>
      <c r="F53" s="9"/>
      <c r="G53" s="9"/>
      <c r="H53" s="9"/>
      <c r="I53" s="9"/>
      <c r="J53" s="9"/>
      <c r="K53" s="9"/>
      <c r="L53" s="9"/>
      <c r="M53" s="9"/>
      <c r="N53" s="9"/>
    </row>
    <row r="54" spans="1:14">
      <c r="A54" s="9"/>
      <c r="B54" s="9"/>
      <c r="C54" s="9"/>
      <c r="D54" s="9"/>
      <c r="E54" s="9"/>
      <c r="F54" s="9"/>
      <c r="G54" s="9"/>
      <c r="H54" s="9"/>
      <c r="I54" s="9"/>
      <c r="J54" s="9"/>
      <c r="K54" s="9"/>
      <c r="L54" s="9"/>
      <c r="M54" s="9"/>
      <c r="N54" s="9"/>
    </row>
    <row r="55" spans="1:14">
      <c r="A55" s="9"/>
      <c r="B55" s="9"/>
      <c r="C55" s="9"/>
      <c r="D55" s="9"/>
      <c r="E55" s="9"/>
      <c r="F55" s="9"/>
      <c r="G55" s="9"/>
      <c r="H55" s="9"/>
      <c r="I55" s="9"/>
      <c r="J55" s="9"/>
      <c r="K55" s="9"/>
      <c r="L55" s="9"/>
      <c r="M55" s="9"/>
      <c r="N55" s="9"/>
    </row>
    <row r="56" spans="1:14">
      <c r="A56" s="9"/>
      <c r="B56" s="9"/>
      <c r="C56" s="9"/>
      <c r="D56" s="9"/>
      <c r="E56" s="9"/>
      <c r="F56" s="9"/>
      <c r="G56" s="9"/>
      <c r="H56" s="9"/>
      <c r="I56" s="9"/>
      <c r="J56" s="9"/>
      <c r="K56" s="9"/>
      <c r="L56" s="9"/>
      <c r="M56" s="9"/>
      <c r="N56" s="9"/>
    </row>
    <row r="57" spans="1:14">
      <c r="A57" s="9"/>
      <c r="B57" s="9"/>
      <c r="C57" s="9"/>
      <c r="D57" s="9"/>
      <c r="E57" s="9"/>
      <c r="F57" s="9"/>
      <c r="G57" s="9"/>
      <c r="H57" s="9"/>
      <c r="I57" s="9"/>
      <c r="J57" s="9"/>
      <c r="K57" s="9"/>
      <c r="L57" s="9"/>
      <c r="M57" s="9"/>
      <c r="N57" s="9"/>
    </row>
    <row r="58" spans="1:14">
      <c r="A58" s="9"/>
      <c r="B58" s="9"/>
      <c r="C58" s="9"/>
      <c r="D58" s="9"/>
      <c r="E58" s="9"/>
      <c r="F58" s="9"/>
      <c r="G58" s="9"/>
      <c r="H58" s="9"/>
      <c r="I58" s="9"/>
      <c r="J58" s="9"/>
      <c r="K58" s="9"/>
      <c r="L58" s="9"/>
      <c r="M58" s="9"/>
      <c r="N58" s="9"/>
    </row>
    <row r="59" spans="1:14">
      <c r="A59" s="9"/>
      <c r="B59" s="9"/>
      <c r="C59" s="9"/>
      <c r="D59" s="9"/>
      <c r="E59" s="9"/>
      <c r="F59" s="9"/>
      <c r="G59" s="9"/>
      <c r="H59" s="9"/>
      <c r="I59" s="9"/>
      <c r="J59" s="9"/>
      <c r="K59" s="9"/>
      <c r="L59" s="9"/>
      <c r="M59" s="9"/>
      <c r="N59" s="9"/>
    </row>
    <row r="60" spans="1:14" ht="18.75">
      <c r="A60" s="561" t="s">
        <v>168</v>
      </c>
      <c r="B60" s="561"/>
      <c r="C60" s="561"/>
      <c r="D60" s="561"/>
      <c r="E60" s="561"/>
      <c r="F60" s="561"/>
      <c r="G60" s="561"/>
      <c r="H60" s="561"/>
      <c r="I60" s="561"/>
      <c r="J60" s="561"/>
      <c r="K60" s="561"/>
      <c r="L60" s="561"/>
      <c r="M60" s="561"/>
      <c r="N60" s="9"/>
    </row>
    <row r="61" spans="1:14">
      <c r="A61" s="9"/>
      <c r="B61" s="9"/>
      <c r="C61" s="9"/>
      <c r="D61" s="9"/>
      <c r="E61" s="9"/>
      <c r="F61" s="9"/>
      <c r="G61" s="9"/>
      <c r="H61" s="9"/>
      <c r="I61" s="9"/>
      <c r="J61" s="9"/>
      <c r="K61" s="9"/>
      <c r="L61" s="9"/>
      <c r="M61" s="9"/>
      <c r="N61" s="9"/>
    </row>
  </sheetData>
  <sheetProtection sheet="1" objects="1" scenarios="1" formatCells="0" selectLockedCells="1"/>
  <mergeCells count="27">
    <mergeCell ref="A60:M60"/>
    <mergeCell ref="I30:L31"/>
    <mergeCell ref="D32:H33"/>
    <mergeCell ref="I32:L33"/>
    <mergeCell ref="D34:F35"/>
    <mergeCell ref="G34:H35"/>
    <mergeCell ref="I34:K35"/>
    <mergeCell ref="L34:L35"/>
    <mergeCell ref="B22:C35"/>
    <mergeCell ref="D22:H23"/>
    <mergeCell ref="D30:H31"/>
    <mergeCell ref="I22:L23"/>
    <mergeCell ref="D24:H25"/>
    <mergeCell ref="I24:L25"/>
    <mergeCell ref="D26:H27"/>
    <mergeCell ref="I26:L27"/>
    <mergeCell ref="D28:H29"/>
    <mergeCell ref="K1:M1"/>
    <mergeCell ref="K2:M4"/>
    <mergeCell ref="K5:M5"/>
    <mergeCell ref="A8:M8"/>
    <mergeCell ref="B10:C15"/>
    <mergeCell ref="D10:E12"/>
    <mergeCell ref="F10:L12"/>
    <mergeCell ref="D13:E15"/>
    <mergeCell ref="F13:L15"/>
    <mergeCell ref="I28:L29"/>
  </mergeCells>
  <phoneticPr fontId="131"/>
  <conditionalFormatting sqref="C42">
    <cfRule type="expression" dxfId="53" priority="5" stopIfTrue="1">
      <formula>$B$37="■"</formula>
    </cfRule>
  </conditionalFormatting>
  <conditionalFormatting sqref="D24:L33">
    <cfRule type="expression" dxfId="52" priority="1" stopIfTrue="1">
      <formula>$D$13="○"</formula>
    </cfRule>
    <cfRule type="expression" dxfId="51" priority="2" stopIfTrue="1">
      <formula>$D$10="○"</formula>
    </cfRule>
  </conditionalFormatting>
  <dataValidations count="2">
    <dataValidation type="list" allowBlank="1" showInputMessage="1" showErrorMessage="1" sqref="D10:E12 I24:L33">
      <formula1>$M$10:$M$11</formula1>
    </dataValidation>
    <dataValidation type="list" allowBlank="1" showInputMessage="1" showErrorMessage="1" sqref="D13:E15">
      <formula1>$M$13:$M$14</formula1>
    </dataValidation>
  </dataValidations>
  <printOptions horizontalCentered="1"/>
  <pageMargins left="0.78740157480314965" right="0.59055118110236227" top="0.39370078740157483" bottom="0.39370078740157483" header="0.31496062992125984" footer="0.31496062992125984"/>
  <pageSetup paperSize="9" scale="95" orientation="portrait" horizontalDpi="300" verticalDpi="300"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4">
    <tabColor rgb="FFFFFF00"/>
  </sheetPr>
  <dimension ref="A1:AO170"/>
  <sheetViews>
    <sheetView showGridLines="0" view="pageBreakPreview" topLeftCell="A4" zoomScaleNormal="100" zoomScaleSheetLayoutView="100" workbookViewId="0">
      <selection activeCell="C7" sqref="C7:C8"/>
    </sheetView>
  </sheetViews>
  <sheetFormatPr defaultColWidth="6.5" defaultRowHeight="17.25" customHeight="1"/>
  <cols>
    <col min="1" max="1" width="4.5" style="15" customWidth="1"/>
    <col min="2" max="2" width="23.5" style="5" customWidth="1"/>
    <col min="3" max="3" width="19" style="5" customWidth="1"/>
    <col min="4" max="4" width="18.875" style="5" bestFit="1" customWidth="1"/>
    <col min="5" max="5" width="11.375" style="5" customWidth="1"/>
    <col min="6" max="6" width="8.125" style="5" bestFit="1" customWidth="1"/>
    <col min="7" max="7" width="2.875" style="5" bestFit="1" customWidth="1"/>
    <col min="8" max="8" width="8.125" style="5" bestFit="1" customWidth="1"/>
    <col min="9" max="9" width="14.625" style="5" customWidth="1"/>
    <col min="10" max="10" width="2.5" style="5" customWidth="1"/>
    <col min="11" max="14" width="6.5" style="5" customWidth="1"/>
    <col min="15" max="15" width="6.5" style="5" hidden="1" customWidth="1"/>
    <col min="16" max="16384" width="6.5" style="5"/>
  </cols>
  <sheetData>
    <row r="1" spans="1:10" ht="24" customHeight="1">
      <c r="A1" s="44"/>
      <c r="B1" s="2"/>
      <c r="C1" s="2"/>
      <c r="D1" s="9"/>
      <c r="E1" s="9"/>
      <c r="F1" s="284"/>
      <c r="G1" s="789" t="s">
        <v>431</v>
      </c>
      <c r="H1" s="789"/>
      <c r="I1" s="789"/>
      <c r="J1" s="2"/>
    </row>
    <row r="2" spans="1:10" ht="17.25" customHeight="1">
      <c r="A2" s="44"/>
      <c r="B2" s="2"/>
      <c r="C2" s="2"/>
      <c r="D2" s="2"/>
      <c r="E2" s="2"/>
      <c r="F2" s="284"/>
      <c r="G2" s="1100" t="s">
        <v>380</v>
      </c>
      <c r="H2" s="1100"/>
      <c r="I2" s="1100"/>
      <c r="J2" s="3"/>
    </row>
    <row r="3" spans="1:10" ht="17.25" customHeight="1">
      <c r="A3" s="44"/>
      <c r="B3" s="2"/>
      <c r="C3" s="2"/>
      <c r="D3" s="2"/>
      <c r="E3" s="2"/>
      <c r="F3" s="285"/>
      <c r="G3" s="1100"/>
      <c r="H3" s="1100"/>
      <c r="I3" s="1100"/>
      <c r="J3" s="3"/>
    </row>
    <row r="4" spans="1:10" ht="17.25" customHeight="1">
      <c r="A4" s="44"/>
      <c r="B4" s="2"/>
      <c r="C4" s="2"/>
      <c r="D4" s="2"/>
      <c r="E4" s="2"/>
      <c r="F4" s="3"/>
      <c r="G4" s="3"/>
      <c r="H4" s="3"/>
      <c r="I4" s="3"/>
      <c r="J4" s="3"/>
    </row>
    <row r="5" spans="1:10" ht="21">
      <c r="A5" s="1101" t="s">
        <v>436</v>
      </c>
      <c r="B5" s="1101"/>
      <c r="C5" s="1101"/>
      <c r="D5" s="1101"/>
      <c r="E5" s="1101"/>
      <c r="F5" s="1101"/>
      <c r="G5" s="1101"/>
      <c r="H5" s="1101"/>
      <c r="I5" s="1101"/>
      <c r="J5" s="2"/>
    </row>
    <row r="6" spans="1:10" ht="17.25" customHeight="1">
      <c r="A6" s="44"/>
      <c r="B6" s="40"/>
      <c r="C6" s="7"/>
      <c r="D6" s="41"/>
      <c r="E6" s="43"/>
      <c r="F6" s="8"/>
      <c r="G6" s="8"/>
      <c r="H6" s="8"/>
      <c r="I6" s="8"/>
      <c r="J6" s="2"/>
    </row>
    <row r="7" spans="1:10" s="11" customFormat="1" ht="13.5" customHeight="1">
      <c r="A7" s="9"/>
      <c r="B7" s="1102" t="s">
        <v>76</v>
      </c>
      <c r="C7" s="1105"/>
      <c r="D7" s="803" t="s">
        <v>81</v>
      </c>
      <c r="E7" s="9"/>
      <c r="F7" s="10" t="s">
        <v>0</v>
      </c>
      <c r="G7" s="9"/>
      <c r="H7" s="9"/>
      <c r="I7" s="9"/>
      <c r="J7" s="9"/>
    </row>
    <row r="8" spans="1:10" s="11" customFormat="1" ht="13.5" customHeight="1">
      <c r="A8" s="9"/>
      <c r="B8" s="1103"/>
      <c r="C8" s="1106"/>
      <c r="D8" s="803"/>
      <c r="E8" s="9"/>
      <c r="F8" s="9"/>
      <c r="G8" s="9"/>
      <c r="H8" s="9"/>
      <c r="I8" s="9"/>
      <c r="J8" s="9"/>
    </row>
    <row r="9" spans="1:10" s="11" customFormat="1" ht="13.5" customHeight="1">
      <c r="A9" s="9"/>
      <c r="B9" s="1103"/>
      <c r="C9" s="1105"/>
      <c r="D9" s="803" t="s">
        <v>82</v>
      </c>
      <c r="E9" s="9"/>
      <c r="F9" s="9"/>
      <c r="G9" s="9"/>
      <c r="H9" s="9"/>
      <c r="I9" s="9"/>
      <c r="J9" s="9"/>
    </row>
    <row r="10" spans="1:10" s="11" customFormat="1" ht="13.5" customHeight="1">
      <c r="A10" s="9"/>
      <c r="B10" s="1104"/>
      <c r="C10" s="1106"/>
      <c r="D10" s="803"/>
      <c r="E10" s="9"/>
      <c r="F10" s="9"/>
      <c r="G10" s="9"/>
      <c r="H10" s="9"/>
      <c r="I10" s="9"/>
      <c r="J10" s="9"/>
    </row>
    <row r="11" spans="1:10" ht="17.25" customHeight="1">
      <c r="A11" s="9"/>
      <c r="B11" s="42"/>
      <c r="C11" s="12" t="str">
        <f>IF(COUNTBLANK(C7:C10)=4,"　↑　該当する方に○",IF(COUNTBLANK(C7:C10)=2,"　↑　どちらか一方に○",""))</f>
        <v>　↑　該当する方に○</v>
      </c>
      <c r="D11" s="43"/>
      <c r="E11" s="2"/>
      <c r="F11" s="2"/>
      <c r="G11" s="2"/>
      <c r="H11" s="2"/>
      <c r="I11" s="2"/>
      <c r="J11" s="2"/>
    </row>
    <row r="12" spans="1:10" s="15" customFormat="1" ht="25.5" customHeight="1">
      <c r="A12" s="13"/>
      <c r="B12" s="2"/>
      <c r="C12" s="42"/>
      <c r="D12" s="14"/>
      <c r="E12" s="43"/>
      <c r="F12" s="2"/>
      <c r="G12" s="2"/>
      <c r="H12" s="2"/>
      <c r="I12" s="2"/>
      <c r="J12" s="44"/>
    </row>
    <row r="13" spans="1:10" ht="25.5" customHeight="1">
      <c r="A13" s="13"/>
      <c r="B13" s="2"/>
      <c r="C13" s="42"/>
      <c r="D13" s="14"/>
      <c r="E13" s="43"/>
      <c r="F13" s="2"/>
      <c r="G13" s="2"/>
      <c r="H13" s="2"/>
      <c r="I13" s="2"/>
      <c r="J13" s="2"/>
    </row>
    <row r="14" spans="1:10" ht="25.5" customHeight="1">
      <c r="A14" s="16" t="s">
        <v>23</v>
      </c>
      <c r="B14" s="2"/>
      <c r="C14" s="17"/>
      <c r="D14" s="14"/>
      <c r="E14" s="43"/>
      <c r="F14" s="2"/>
      <c r="G14" s="2"/>
      <c r="H14" s="2"/>
      <c r="I14" s="2"/>
      <c r="J14" s="2"/>
    </row>
    <row r="15" spans="1:10" ht="25.5" customHeight="1">
      <c r="A15" s="98" t="s">
        <v>136</v>
      </c>
      <c r="B15" s="98" t="s">
        <v>11</v>
      </c>
      <c r="C15" s="97" t="s">
        <v>134</v>
      </c>
      <c r="D15" s="98" t="s">
        <v>208</v>
      </c>
      <c r="E15" s="98" t="s">
        <v>135</v>
      </c>
      <c r="F15" s="1107" t="s">
        <v>12</v>
      </c>
      <c r="G15" s="1108"/>
      <c r="H15" s="1109"/>
      <c r="I15" s="98" t="s">
        <v>138</v>
      </c>
      <c r="J15" s="2"/>
    </row>
    <row r="16" spans="1:10" ht="25.5" customHeight="1">
      <c r="A16" s="106">
        <v>1</v>
      </c>
      <c r="B16" s="78"/>
      <c r="C16" s="78"/>
      <c r="D16" s="78"/>
      <c r="E16" s="79"/>
      <c r="F16" s="96"/>
      <c r="G16" s="100" t="s">
        <v>13</v>
      </c>
      <c r="H16" s="95"/>
      <c r="I16" s="80"/>
      <c r="J16" s="2"/>
    </row>
    <row r="17" spans="1:41" ht="25.5" customHeight="1">
      <c r="A17" s="106">
        <v>2</v>
      </c>
      <c r="B17" s="78"/>
      <c r="C17" s="78"/>
      <c r="D17" s="78"/>
      <c r="E17" s="79"/>
      <c r="F17" s="233"/>
      <c r="G17" s="100" t="s">
        <v>13</v>
      </c>
      <c r="H17" s="234"/>
      <c r="I17" s="80"/>
      <c r="J17" s="2"/>
    </row>
    <row r="18" spans="1:41" ht="25.5" customHeight="1">
      <c r="A18" s="106">
        <v>3</v>
      </c>
      <c r="B18" s="78"/>
      <c r="C18" s="78"/>
      <c r="D18" s="78"/>
      <c r="E18" s="79"/>
      <c r="F18" s="233"/>
      <c r="G18" s="100" t="s">
        <v>13</v>
      </c>
      <c r="H18" s="234"/>
      <c r="I18" s="80"/>
      <c r="J18" s="2"/>
    </row>
    <row r="19" spans="1:41" ht="25.5" customHeight="1">
      <c r="A19" s="106">
        <v>4</v>
      </c>
      <c r="B19" s="78"/>
      <c r="C19" s="78"/>
      <c r="D19" s="78"/>
      <c r="E19" s="78"/>
      <c r="F19" s="81"/>
      <c r="G19" s="100" t="s">
        <v>13</v>
      </c>
      <c r="H19" s="82"/>
      <c r="I19" s="80"/>
      <c r="J19" s="2"/>
      <c r="AO19" s="2"/>
    </row>
    <row r="20" spans="1:41" ht="25.5" customHeight="1">
      <c r="A20" s="106">
        <v>5</v>
      </c>
      <c r="B20" s="78"/>
      <c r="C20" s="78"/>
      <c r="D20" s="78"/>
      <c r="E20" s="78"/>
      <c r="F20" s="81"/>
      <c r="G20" s="100" t="s">
        <v>13</v>
      </c>
      <c r="H20" s="82"/>
      <c r="I20" s="80"/>
      <c r="J20" s="2"/>
    </row>
    <row r="21" spans="1:41" ht="25.5" customHeight="1">
      <c r="A21" s="106">
        <v>6</v>
      </c>
      <c r="B21" s="78"/>
      <c r="C21" s="78"/>
      <c r="D21" s="78"/>
      <c r="E21" s="78"/>
      <c r="F21" s="81"/>
      <c r="G21" s="100" t="s">
        <v>13</v>
      </c>
      <c r="H21" s="82"/>
      <c r="I21" s="80"/>
      <c r="J21" s="2"/>
    </row>
    <row r="22" spans="1:41" ht="25.5" customHeight="1">
      <c r="A22" s="106">
        <v>7</v>
      </c>
      <c r="B22" s="78"/>
      <c r="C22" s="78"/>
      <c r="D22" s="78"/>
      <c r="E22" s="78"/>
      <c r="F22" s="81"/>
      <c r="G22" s="100" t="s">
        <v>13</v>
      </c>
      <c r="H22" s="82"/>
      <c r="I22" s="80"/>
      <c r="J22" s="2"/>
    </row>
    <row r="23" spans="1:41" ht="25.5" customHeight="1">
      <c r="A23" s="106">
        <v>8</v>
      </c>
      <c r="B23" s="78"/>
      <c r="C23" s="78"/>
      <c r="D23" s="78"/>
      <c r="E23" s="78"/>
      <c r="F23" s="81"/>
      <c r="G23" s="100" t="s">
        <v>13</v>
      </c>
      <c r="H23" s="82"/>
      <c r="I23" s="80"/>
      <c r="J23" s="2"/>
    </row>
    <row r="24" spans="1:41" ht="25.5" customHeight="1">
      <c r="A24" s="106">
        <v>9</v>
      </c>
      <c r="B24" s="78"/>
      <c r="C24" s="78"/>
      <c r="D24" s="78"/>
      <c r="E24" s="78"/>
      <c r="F24" s="81"/>
      <c r="G24" s="100" t="s">
        <v>13</v>
      </c>
      <c r="H24" s="82"/>
      <c r="I24" s="80"/>
      <c r="J24" s="2"/>
    </row>
    <row r="25" spans="1:41" ht="25.5" customHeight="1">
      <c r="A25" s="106">
        <v>10</v>
      </c>
      <c r="B25" s="78"/>
      <c r="C25" s="78"/>
      <c r="D25" s="78"/>
      <c r="E25" s="78"/>
      <c r="F25" s="81"/>
      <c r="G25" s="100" t="s">
        <v>13</v>
      </c>
      <c r="H25" s="82"/>
      <c r="I25" s="80"/>
      <c r="J25" s="2"/>
    </row>
    <row r="26" spans="1:41" ht="25.5" customHeight="1">
      <c r="A26" s="106">
        <v>11</v>
      </c>
      <c r="B26" s="78"/>
      <c r="C26" s="78"/>
      <c r="D26" s="78"/>
      <c r="E26" s="78"/>
      <c r="F26" s="81"/>
      <c r="G26" s="100" t="s">
        <v>13</v>
      </c>
      <c r="H26" s="82"/>
      <c r="I26" s="80"/>
      <c r="J26" s="2"/>
    </row>
    <row r="27" spans="1:41" ht="25.5" customHeight="1">
      <c r="A27" s="106">
        <v>12</v>
      </c>
      <c r="B27" s="78"/>
      <c r="C27" s="78"/>
      <c r="D27" s="78"/>
      <c r="E27" s="78"/>
      <c r="F27" s="81"/>
      <c r="G27" s="100" t="s">
        <v>13</v>
      </c>
      <c r="H27" s="82"/>
      <c r="I27" s="80"/>
      <c r="J27" s="2"/>
    </row>
    <row r="28" spans="1:41" ht="25.5" customHeight="1">
      <c r="A28" s="106">
        <v>13</v>
      </c>
      <c r="B28" s="78"/>
      <c r="C28" s="78"/>
      <c r="D28" s="78"/>
      <c r="E28" s="78"/>
      <c r="F28" s="81"/>
      <c r="G28" s="100" t="s">
        <v>13</v>
      </c>
      <c r="H28" s="82"/>
      <c r="I28" s="80"/>
      <c r="J28" s="2"/>
    </row>
    <row r="29" spans="1:41" ht="25.5" customHeight="1">
      <c r="A29" s="106">
        <v>14</v>
      </c>
      <c r="B29" s="78"/>
      <c r="C29" s="78"/>
      <c r="D29" s="78"/>
      <c r="E29" s="78"/>
      <c r="F29" s="81"/>
      <c r="G29" s="100" t="s">
        <v>13</v>
      </c>
      <c r="H29" s="82"/>
      <c r="I29" s="80"/>
      <c r="J29" s="2"/>
    </row>
    <row r="30" spans="1:41" ht="25.5" customHeight="1">
      <c r="A30" s="106">
        <v>15</v>
      </c>
      <c r="B30" s="78"/>
      <c r="C30" s="78"/>
      <c r="D30" s="78"/>
      <c r="E30" s="78"/>
      <c r="F30" s="81"/>
      <c r="G30" s="100" t="s">
        <v>13</v>
      </c>
      <c r="H30" s="82"/>
      <c r="I30" s="80"/>
      <c r="J30" s="2"/>
    </row>
    <row r="31" spans="1:41" ht="25.5" customHeight="1">
      <c r="A31" s="106">
        <v>16</v>
      </c>
      <c r="B31" s="78"/>
      <c r="C31" s="78"/>
      <c r="D31" s="78"/>
      <c r="E31" s="78"/>
      <c r="F31" s="81"/>
      <c r="G31" s="100" t="s">
        <v>13</v>
      </c>
      <c r="H31" s="82"/>
      <c r="I31" s="80"/>
      <c r="J31" s="2"/>
    </row>
    <row r="32" spans="1:41" ht="25.5" customHeight="1">
      <c r="A32" s="106">
        <v>17</v>
      </c>
      <c r="B32" s="78"/>
      <c r="C32" s="78"/>
      <c r="D32" s="78"/>
      <c r="E32" s="78"/>
      <c r="F32" s="81"/>
      <c r="G32" s="100" t="s">
        <v>13</v>
      </c>
      <c r="H32" s="82"/>
      <c r="I32" s="80"/>
      <c r="J32" s="2"/>
    </row>
    <row r="33" spans="1:13" ht="25.5" customHeight="1">
      <c r="A33" s="106">
        <v>18</v>
      </c>
      <c r="B33" s="78"/>
      <c r="C33" s="78"/>
      <c r="D33" s="78"/>
      <c r="E33" s="78"/>
      <c r="F33" s="81"/>
      <c r="G33" s="100" t="s">
        <v>13</v>
      </c>
      <c r="H33" s="82"/>
      <c r="I33" s="80"/>
      <c r="J33" s="2"/>
    </row>
    <row r="34" spans="1:13" ht="25.5" customHeight="1">
      <c r="A34" s="106">
        <v>19</v>
      </c>
      <c r="B34" s="78"/>
      <c r="C34" s="78"/>
      <c r="D34" s="78"/>
      <c r="E34" s="78"/>
      <c r="F34" s="81"/>
      <c r="G34" s="100" t="s">
        <v>13</v>
      </c>
      <c r="H34" s="82"/>
      <c r="I34" s="80"/>
      <c r="J34" s="2"/>
    </row>
    <row r="35" spans="1:13" ht="25.5" customHeight="1">
      <c r="A35" s="106">
        <v>20</v>
      </c>
      <c r="B35" s="78"/>
      <c r="C35" s="78"/>
      <c r="D35" s="78"/>
      <c r="E35" s="78"/>
      <c r="F35" s="81"/>
      <c r="G35" s="100" t="s">
        <v>13</v>
      </c>
      <c r="H35" s="82"/>
      <c r="I35" s="80"/>
      <c r="J35" s="2"/>
    </row>
    <row r="36" spans="1:13" ht="25.5" customHeight="1">
      <c r="A36" s="106">
        <v>21</v>
      </c>
      <c r="B36" s="78"/>
      <c r="C36" s="78"/>
      <c r="D36" s="78"/>
      <c r="E36" s="78"/>
      <c r="F36" s="81"/>
      <c r="G36" s="100" t="s">
        <v>13</v>
      </c>
      <c r="H36" s="82"/>
      <c r="I36" s="80"/>
      <c r="J36" s="2"/>
    </row>
    <row r="37" spans="1:13" ht="25.5" customHeight="1">
      <c r="A37" s="106">
        <v>22</v>
      </c>
      <c r="B37" s="78"/>
      <c r="C37" s="78"/>
      <c r="D37" s="78"/>
      <c r="E37" s="78"/>
      <c r="F37" s="81"/>
      <c r="G37" s="100" t="s">
        <v>13</v>
      </c>
      <c r="H37" s="82"/>
      <c r="I37" s="80"/>
      <c r="J37" s="2"/>
    </row>
    <row r="38" spans="1:13" ht="25.5" customHeight="1">
      <c r="A38" s="106">
        <v>23</v>
      </c>
      <c r="B38" s="78"/>
      <c r="C38" s="78"/>
      <c r="D38" s="78"/>
      <c r="E38" s="78"/>
      <c r="F38" s="81"/>
      <c r="G38" s="100" t="s">
        <v>13</v>
      </c>
      <c r="H38" s="82"/>
      <c r="I38" s="80"/>
      <c r="J38" s="2"/>
    </row>
    <row r="39" spans="1:13" ht="25.5" customHeight="1">
      <c r="A39" s="106">
        <v>24</v>
      </c>
      <c r="B39" s="78"/>
      <c r="C39" s="78"/>
      <c r="D39" s="78"/>
      <c r="E39" s="78"/>
      <c r="F39" s="81"/>
      <c r="G39" s="100" t="s">
        <v>13</v>
      </c>
      <c r="H39" s="82"/>
      <c r="I39" s="80"/>
      <c r="J39" s="2"/>
    </row>
    <row r="40" spans="1:13" ht="25.5" customHeight="1">
      <c r="A40" s="106">
        <v>25</v>
      </c>
      <c r="B40" s="78"/>
      <c r="C40" s="78"/>
      <c r="D40" s="78"/>
      <c r="E40" s="78"/>
      <c r="F40" s="81"/>
      <c r="G40" s="100" t="s">
        <v>13</v>
      </c>
      <c r="H40" s="82"/>
      <c r="I40" s="80"/>
      <c r="J40" s="2"/>
    </row>
    <row r="41" spans="1:13" ht="25.5" customHeight="1">
      <c r="A41" s="106">
        <v>26</v>
      </c>
      <c r="B41" s="78"/>
      <c r="C41" s="78"/>
      <c r="D41" s="78"/>
      <c r="E41" s="78"/>
      <c r="F41" s="81"/>
      <c r="G41" s="100" t="s">
        <v>13</v>
      </c>
      <c r="H41" s="82"/>
      <c r="I41" s="80"/>
      <c r="J41" s="2"/>
    </row>
    <row r="42" spans="1:13" ht="25.5" customHeight="1">
      <c r="A42" s="106">
        <v>27</v>
      </c>
      <c r="B42" s="78"/>
      <c r="C42" s="78"/>
      <c r="D42" s="78"/>
      <c r="E42" s="78"/>
      <c r="F42" s="81"/>
      <c r="G42" s="100" t="s">
        <v>13</v>
      </c>
      <c r="H42" s="82"/>
      <c r="I42" s="80"/>
      <c r="J42" s="2"/>
    </row>
    <row r="43" spans="1:13" ht="25.5" customHeight="1">
      <c r="A43" s="106">
        <v>28</v>
      </c>
      <c r="B43" s="78"/>
      <c r="C43" s="78"/>
      <c r="D43" s="78"/>
      <c r="E43" s="78"/>
      <c r="F43" s="81"/>
      <c r="G43" s="100" t="s">
        <v>13</v>
      </c>
      <c r="H43" s="82"/>
      <c r="I43" s="80"/>
      <c r="J43" s="2"/>
    </row>
    <row r="44" spans="1:13" ht="25.5" customHeight="1">
      <c r="A44" s="106">
        <v>29</v>
      </c>
      <c r="B44" s="78"/>
      <c r="C44" s="78"/>
      <c r="D44" s="78"/>
      <c r="E44" s="78"/>
      <c r="F44" s="81"/>
      <c r="G44" s="100" t="s">
        <v>13</v>
      </c>
      <c r="H44" s="82"/>
      <c r="I44" s="80"/>
      <c r="J44" s="2"/>
    </row>
    <row r="45" spans="1:13" ht="25.5" customHeight="1">
      <c r="A45" s="106">
        <v>30</v>
      </c>
      <c r="B45" s="78"/>
      <c r="C45" s="78"/>
      <c r="D45" s="78"/>
      <c r="E45" s="78"/>
      <c r="F45" s="81"/>
      <c r="G45" s="100" t="s">
        <v>13</v>
      </c>
      <c r="H45" s="82"/>
      <c r="I45" s="80"/>
      <c r="J45" s="2"/>
    </row>
    <row r="46" spans="1:13" s="18" customFormat="1" ht="25.5" customHeight="1">
      <c r="A46" s="1110" t="s">
        <v>137</v>
      </c>
      <c r="B46" s="1111"/>
      <c r="C46" s="1111"/>
      <c r="D46" s="1111"/>
      <c r="E46" s="1111"/>
      <c r="F46" s="1111"/>
      <c r="G46" s="1111"/>
      <c r="H46" s="1112"/>
      <c r="I46" s="39">
        <f>SUM(I16:I45)</f>
        <v>0</v>
      </c>
      <c r="J46" s="22"/>
    </row>
    <row r="47" spans="1:13" s="18" customFormat="1" ht="17.25" customHeight="1">
      <c r="A47" s="44"/>
      <c r="B47" s="2"/>
      <c r="C47" s="2"/>
      <c r="D47" s="2"/>
      <c r="E47" s="2"/>
      <c r="F47" s="2"/>
      <c r="G47" s="2"/>
      <c r="H47" s="2"/>
      <c r="I47" s="19"/>
      <c r="J47" s="22"/>
    </row>
    <row r="48" spans="1:13" s="34" customFormat="1" ht="18.75">
      <c r="A48" s="33"/>
      <c r="B48" s="88" t="s">
        <v>186</v>
      </c>
      <c r="C48" s="33"/>
      <c r="D48" s="33"/>
      <c r="E48" s="33"/>
      <c r="F48" s="33"/>
      <c r="G48" s="33"/>
      <c r="H48" s="33"/>
      <c r="I48" s="33"/>
      <c r="J48" s="22"/>
      <c r="K48" s="18"/>
      <c r="L48" s="18"/>
      <c r="M48" s="18"/>
    </row>
    <row r="49" spans="1:13" ht="17.25" customHeight="1">
      <c r="A49" s="20"/>
      <c r="B49" s="24"/>
      <c r="C49" s="22"/>
      <c r="D49" s="22"/>
      <c r="E49" s="22"/>
      <c r="F49" s="22"/>
      <c r="G49" s="22"/>
      <c r="H49" s="22"/>
      <c r="I49" s="22"/>
      <c r="J49" s="22"/>
      <c r="K49" s="18"/>
      <c r="L49" s="18"/>
      <c r="M49" s="18"/>
    </row>
    <row r="50" spans="1:13" s="11" customFormat="1" ht="18.75">
      <c r="A50" s="460" t="s">
        <v>142</v>
      </c>
      <c r="B50" s="460"/>
      <c r="C50" s="460"/>
      <c r="D50" s="460"/>
      <c r="E50" s="460"/>
      <c r="F50" s="460"/>
      <c r="G50" s="460"/>
      <c r="H50" s="460"/>
      <c r="I50" s="460"/>
      <c r="J50" s="22"/>
      <c r="K50" s="18"/>
      <c r="L50" s="18"/>
      <c r="M50" s="18"/>
    </row>
    <row r="51" spans="1:13" ht="17.25" customHeight="1">
      <c r="A51" s="44"/>
      <c r="B51" s="2"/>
      <c r="C51" s="2"/>
      <c r="D51" s="2"/>
      <c r="E51" s="2"/>
      <c r="F51" s="2"/>
      <c r="G51" s="2"/>
      <c r="H51" s="2"/>
      <c r="I51" s="2"/>
      <c r="J51" s="2"/>
    </row>
    <row r="142" spans="15:15" ht="17.25" customHeight="1">
      <c r="O142" s="25" t="s">
        <v>30</v>
      </c>
    </row>
    <row r="143" spans="15:15" ht="17.25" customHeight="1">
      <c r="O143" s="26" t="s">
        <v>29</v>
      </c>
    </row>
    <row r="144" spans="15:15" ht="17.25" customHeight="1">
      <c r="O144" s="26" t="s">
        <v>31</v>
      </c>
    </row>
    <row r="145" spans="15:15" ht="17.25" customHeight="1">
      <c r="O145" s="26" t="s">
        <v>32</v>
      </c>
    </row>
    <row r="146" spans="15:15" ht="17.25" customHeight="1">
      <c r="O146" s="26" t="s">
        <v>33</v>
      </c>
    </row>
    <row r="147" spans="15:15" ht="17.25" customHeight="1">
      <c r="O147" s="26" t="s">
        <v>34</v>
      </c>
    </row>
    <row r="148" spans="15:15" ht="17.25" customHeight="1">
      <c r="O148" s="26" t="s">
        <v>35</v>
      </c>
    </row>
    <row r="149" spans="15:15" ht="17.25" customHeight="1">
      <c r="O149" s="26" t="s">
        <v>36</v>
      </c>
    </row>
    <row r="150" spans="15:15" ht="17.25" customHeight="1">
      <c r="O150" s="26" t="s">
        <v>37</v>
      </c>
    </row>
    <row r="151" spans="15:15" ht="17.25" customHeight="1">
      <c r="O151" s="26" t="s">
        <v>38</v>
      </c>
    </row>
    <row r="152" spans="15:15" ht="17.25" customHeight="1">
      <c r="O152" s="26" t="s">
        <v>39</v>
      </c>
    </row>
    <row r="153" spans="15:15" ht="17.25" customHeight="1">
      <c r="O153" s="26" t="s">
        <v>40</v>
      </c>
    </row>
    <row r="154" spans="15:15" ht="17.25" customHeight="1">
      <c r="O154" s="26" t="s">
        <v>41</v>
      </c>
    </row>
    <row r="155" spans="15:15" ht="17.25" customHeight="1">
      <c r="O155" s="26" t="s">
        <v>42</v>
      </c>
    </row>
    <row r="156" spans="15:15" ht="17.25" customHeight="1">
      <c r="O156" s="26" t="s">
        <v>43</v>
      </c>
    </row>
    <row r="157" spans="15:15" ht="17.25" customHeight="1">
      <c r="O157" s="26" t="s">
        <v>44</v>
      </c>
    </row>
    <row r="158" spans="15:15" ht="17.25" customHeight="1">
      <c r="O158" s="26" t="s">
        <v>45</v>
      </c>
    </row>
    <row r="159" spans="15:15" ht="17.25" customHeight="1">
      <c r="O159" s="26" t="s">
        <v>46</v>
      </c>
    </row>
    <row r="160" spans="15:15" ht="17.25" customHeight="1">
      <c r="O160" s="26" t="s">
        <v>47</v>
      </c>
    </row>
    <row r="161" spans="15:15" ht="17.25" customHeight="1">
      <c r="O161" s="26" t="s">
        <v>48</v>
      </c>
    </row>
    <row r="162" spans="15:15" ht="17.25" customHeight="1">
      <c r="O162" s="26" t="s">
        <v>49</v>
      </c>
    </row>
    <row r="163" spans="15:15" ht="17.25" customHeight="1">
      <c r="O163" s="26" t="s">
        <v>50</v>
      </c>
    </row>
    <row r="164" spans="15:15" ht="17.25" customHeight="1">
      <c r="O164" s="26" t="s">
        <v>51</v>
      </c>
    </row>
    <row r="165" spans="15:15" ht="17.25" customHeight="1">
      <c r="O165" s="26" t="s">
        <v>52</v>
      </c>
    </row>
    <row r="166" spans="15:15" ht="17.25" customHeight="1">
      <c r="O166" s="26" t="s">
        <v>53</v>
      </c>
    </row>
    <row r="167" spans="15:15" ht="17.25" customHeight="1">
      <c r="O167" s="26" t="s">
        <v>54</v>
      </c>
    </row>
    <row r="168" spans="15:15" ht="17.25" customHeight="1">
      <c r="O168" s="26" t="s">
        <v>55</v>
      </c>
    </row>
    <row r="169" spans="15:15" ht="17.25" customHeight="1">
      <c r="O169" s="26" t="s">
        <v>56</v>
      </c>
    </row>
    <row r="170" spans="15:15" ht="17.25" customHeight="1">
      <c r="O170" s="26" t="s">
        <v>57</v>
      </c>
    </row>
  </sheetData>
  <sheetProtection sheet="1" formatCells="0" selectLockedCells="1"/>
  <mergeCells count="11">
    <mergeCell ref="A50:I50"/>
    <mergeCell ref="G1:I1"/>
    <mergeCell ref="G2:I3"/>
    <mergeCell ref="A5:I5"/>
    <mergeCell ref="B7:B10"/>
    <mergeCell ref="C7:C8"/>
    <mergeCell ref="D7:D8"/>
    <mergeCell ref="C9:C10"/>
    <mergeCell ref="D9:D10"/>
    <mergeCell ref="F15:H15"/>
    <mergeCell ref="A46:H46"/>
  </mergeCells>
  <phoneticPr fontId="132"/>
  <conditionalFormatting sqref="A16:I45">
    <cfRule type="expression" dxfId="50" priority="1" stopIfTrue="1">
      <formula>$C$9="○"</formula>
    </cfRule>
    <cfRule type="expression" dxfId="49" priority="2" stopIfTrue="1">
      <formula>$C$7="○"</formula>
    </cfRule>
  </conditionalFormatting>
  <dataValidations count="2">
    <dataValidation type="list" allowBlank="1" showInputMessage="1" showErrorMessage="1" sqref="C7 C9">
      <formula1>$F$7:$F$8</formula1>
    </dataValidation>
    <dataValidation type="list" allowBlank="1" showInputMessage="1" showErrorMessage="1" sqref="C6">
      <formula1>$O$143:$O$170</formula1>
    </dataValidation>
  </dataValidations>
  <printOptions horizontalCentered="1"/>
  <pageMargins left="0.78740157480314965" right="0.39370078740157483" top="0.39370078740157483" bottom="0.39370078740157483" header="0.31496062992125984" footer="0.31496062992125984"/>
  <pageSetup paperSize="9" scale="72" orientation="portrait" verticalDpi="30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1">
    <tabColor rgb="FFFFFF00"/>
  </sheetPr>
  <dimension ref="A1:AO60"/>
  <sheetViews>
    <sheetView showGridLines="0" view="pageBreakPreview" zoomScaleNormal="100" zoomScaleSheetLayoutView="100" workbookViewId="0">
      <selection activeCell="D14" sqref="D14:E16"/>
    </sheetView>
  </sheetViews>
  <sheetFormatPr defaultColWidth="6.5" defaultRowHeight="13.5"/>
  <cols>
    <col min="1" max="13" width="6.5" style="11"/>
    <col min="14" max="14" width="8.5" style="11" customWidth="1"/>
    <col min="15" max="15" width="6.5" style="11"/>
    <col min="16" max="16" width="6.5" style="11" hidden="1" customWidth="1"/>
    <col min="17" max="16384" width="6.5" style="11"/>
  </cols>
  <sheetData>
    <row r="1" spans="1:16" ht="24">
      <c r="A1" s="9"/>
      <c r="B1" s="9"/>
      <c r="C1" s="9"/>
      <c r="D1" s="9"/>
      <c r="E1" s="9"/>
      <c r="F1" s="9"/>
      <c r="G1" s="9"/>
      <c r="H1" s="9"/>
      <c r="I1" s="9"/>
      <c r="J1" s="120"/>
      <c r="K1" s="898" t="s">
        <v>431</v>
      </c>
      <c r="L1" s="898"/>
      <c r="M1" s="898"/>
      <c r="N1" s="9"/>
    </row>
    <row r="2" spans="1:16" ht="13.5" customHeight="1">
      <c r="A2" s="9"/>
      <c r="B2" s="9"/>
      <c r="C2" s="9"/>
      <c r="D2" s="9"/>
      <c r="E2" s="9"/>
      <c r="F2" s="9"/>
      <c r="G2" s="9"/>
      <c r="H2" s="9"/>
      <c r="I2" s="9"/>
      <c r="J2" s="9"/>
      <c r="K2" s="579" t="s">
        <v>381</v>
      </c>
      <c r="L2" s="579"/>
      <c r="M2" s="579"/>
      <c r="N2" s="9"/>
    </row>
    <row r="3" spans="1:16" ht="13.5" customHeight="1">
      <c r="A3" s="9"/>
      <c r="B3" s="9"/>
      <c r="C3" s="9"/>
      <c r="D3" s="9"/>
      <c r="E3" s="9"/>
      <c r="F3" s="9"/>
      <c r="G3" s="9"/>
      <c r="H3" s="9"/>
      <c r="I3" s="9"/>
      <c r="J3" s="9"/>
      <c r="K3" s="579"/>
      <c r="L3" s="579"/>
      <c r="M3" s="579"/>
      <c r="N3" s="9"/>
    </row>
    <row r="4" spans="1:16" ht="13.5" customHeight="1">
      <c r="A4" s="9"/>
      <c r="B4" s="9"/>
      <c r="C4" s="9"/>
      <c r="D4" s="9"/>
      <c r="E4" s="9"/>
      <c r="F4" s="9"/>
      <c r="G4" s="9"/>
      <c r="H4" s="9"/>
      <c r="I4" s="9"/>
      <c r="J4" s="9"/>
      <c r="K4" s="579"/>
      <c r="L4" s="579"/>
      <c r="M4" s="579"/>
      <c r="N4" s="9"/>
    </row>
    <row r="5" spans="1:16">
      <c r="A5" s="9"/>
      <c r="B5" s="9"/>
      <c r="C5" s="9"/>
      <c r="D5" s="9"/>
      <c r="E5" s="9"/>
      <c r="F5" s="9"/>
      <c r="G5" s="9"/>
      <c r="H5" s="9"/>
      <c r="I5" s="9"/>
      <c r="J5" s="9"/>
      <c r="K5" s="9"/>
      <c r="L5" s="9"/>
      <c r="M5" s="9"/>
      <c r="N5" s="9"/>
    </row>
    <row r="6" spans="1:16">
      <c r="A6" s="9"/>
      <c r="B6" s="9"/>
      <c r="C6" s="9"/>
      <c r="D6" s="9"/>
      <c r="E6" s="9"/>
      <c r="F6" s="9"/>
      <c r="G6" s="9"/>
      <c r="H6" s="9"/>
      <c r="I6" s="9"/>
      <c r="J6" s="9"/>
      <c r="K6" s="9"/>
      <c r="L6" s="9"/>
      <c r="M6" s="9"/>
      <c r="N6" s="9"/>
    </row>
    <row r="7" spans="1:16">
      <c r="A7" s="9"/>
      <c r="B7" s="9"/>
      <c r="C7" s="9"/>
      <c r="D7" s="9"/>
      <c r="E7" s="9"/>
      <c r="F7" s="9"/>
      <c r="G7" s="9"/>
      <c r="H7" s="9"/>
      <c r="I7" s="9"/>
      <c r="J7" s="9"/>
      <c r="K7" s="9"/>
      <c r="L7" s="9"/>
      <c r="M7" s="9"/>
      <c r="N7" s="9"/>
    </row>
    <row r="8" spans="1:16" ht="17.25">
      <c r="A8" s="423" t="s">
        <v>423</v>
      </c>
      <c r="B8" s="423"/>
      <c r="C8" s="423"/>
      <c r="D8" s="423"/>
      <c r="E8" s="423"/>
      <c r="F8" s="423"/>
      <c r="G8" s="423"/>
      <c r="H8" s="423"/>
      <c r="I8" s="423"/>
      <c r="J8" s="423"/>
      <c r="K8" s="423"/>
      <c r="L8" s="423"/>
      <c r="M8" s="423"/>
      <c r="N8" s="9"/>
    </row>
    <row r="9" spans="1:16">
      <c r="A9" s="181"/>
      <c r="B9" s="181"/>
      <c r="C9" s="181"/>
      <c r="D9" s="181"/>
      <c r="E9" s="181"/>
      <c r="F9" s="181"/>
      <c r="G9" s="181"/>
      <c r="H9" s="181"/>
      <c r="I9" s="181"/>
      <c r="J9" s="181"/>
      <c r="K9" s="181"/>
      <c r="L9" s="181"/>
      <c r="M9" s="181"/>
      <c r="N9" s="9"/>
    </row>
    <row r="10" spans="1:16">
      <c r="A10" s="9"/>
      <c r="B10" s="9"/>
      <c r="C10" s="9"/>
      <c r="D10" s="9"/>
      <c r="E10" s="9"/>
      <c r="F10" s="9"/>
      <c r="G10" s="9"/>
      <c r="H10" s="9"/>
      <c r="I10" s="9"/>
      <c r="J10" s="9"/>
      <c r="K10" s="9"/>
      <c r="L10" s="9"/>
      <c r="M10" s="9"/>
      <c r="N10" s="9"/>
    </row>
    <row r="11" spans="1:16" ht="13.5" customHeight="1">
      <c r="A11" s="9"/>
      <c r="B11" s="1113" t="s">
        <v>76</v>
      </c>
      <c r="C11" s="1114"/>
      <c r="D11" s="431"/>
      <c r="E11" s="432"/>
      <c r="F11" s="437" t="s">
        <v>291</v>
      </c>
      <c r="G11" s="438"/>
      <c r="H11" s="438"/>
      <c r="I11" s="438"/>
      <c r="J11" s="438"/>
      <c r="K11" s="438"/>
      <c r="L11" s="439"/>
      <c r="M11" s="10" t="s">
        <v>85</v>
      </c>
      <c r="N11" s="10"/>
      <c r="P11" s="11" t="str">
        <f>IF(D14="○","●",IF(D17="○","●",""))</f>
        <v/>
      </c>
    </row>
    <row r="12" spans="1:16" ht="13.5" customHeight="1">
      <c r="A12" s="9"/>
      <c r="B12" s="1115"/>
      <c r="C12" s="1116"/>
      <c r="D12" s="433"/>
      <c r="E12" s="434"/>
      <c r="F12" s="440"/>
      <c r="G12" s="441"/>
      <c r="H12" s="441"/>
      <c r="I12" s="441"/>
      <c r="J12" s="441"/>
      <c r="K12" s="441"/>
      <c r="L12" s="442"/>
      <c r="M12" s="10"/>
      <c r="N12" s="10"/>
    </row>
    <row r="13" spans="1:16">
      <c r="A13" s="9"/>
      <c r="B13" s="1115"/>
      <c r="C13" s="1116"/>
      <c r="D13" s="435"/>
      <c r="E13" s="436"/>
      <c r="F13" s="443"/>
      <c r="G13" s="443"/>
      <c r="H13" s="443"/>
      <c r="I13" s="443"/>
      <c r="J13" s="443"/>
      <c r="K13" s="443"/>
      <c r="L13" s="444"/>
      <c r="M13" s="10"/>
      <c r="N13" s="9"/>
    </row>
    <row r="14" spans="1:16" ht="13.5" customHeight="1">
      <c r="A14" s="9"/>
      <c r="B14" s="1115"/>
      <c r="C14" s="1116"/>
      <c r="D14" s="431"/>
      <c r="E14" s="432"/>
      <c r="F14" s="437" t="s">
        <v>292</v>
      </c>
      <c r="G14" s="438"/>
      <c r="H14" s="438"/>
      <c r="I14" s="438"/>
      <c r="J14" s="438"/>
      <c r="K14" s="438"/>
      <c r="L14" s="439"/>
      <c r="M14" s="10"/>
      <c r="N14" s="9"/>
      <c r="P14" s="11" t="str">
        <f>IF(D11="○","●",IF(D17="○","●",""))</f>
        <v/>
      </c>
    </row>
    <row r="15" spans="1:16" ht="13.5" customHeight="1">
      <c r="A15" s="9"/>
      <c r="B15" s="1115"/>
      <c r="C15" s="1116"/>
      <c r="D15" s="433"/>
      <c r="E15" s="434"/>
      <c r="F15" s="440"/>
      <c r="G15" s="441"/>
      <c r="H15" s="441"/>
      <c r="I15" s="441"/>
      <c r="J15" s="441"/>
      <c r="K15" s="441"/>
      <c r="L15" s="442"/>
      <c r="M15" s="10"/>
      <c r="N15" s="9"/>
    </row>
    <row r="16" spans="1:16" ht="13.5" customHeight="1">
      <c r="A16" s="9"/>
      <c r="B16" s="1115"/>
      <c r="C16" s="1116"/>
      <c r="D16" s="435"/>
      <c r="E16" s="436"/>
      <c r="F16" s="443"/>
      <c r="G16" s="443"/>
      <c r="H16" s="443"/>
      <c r="I16" s="443"/>
      <c r="J16" s="443"/>
      <c r="K16" s="443"/>
      <c r="L16" s="444"/>
      <c r="M16" s="10"/>
      <c r="N16" s="9"/>
    </row>
    <row r="17" spans="1:41" ht="13.5" customHeight="1">
      <c r="A17" s="9"/>
      <c r="B17" s="1115"/>
      <c r="C17" s="1116"/>
      <c r="D17" s="431"/>
      <c r="E17" s="432"/>
      <c r="F17" s="437" t="s">
        <v>293</v>
      </c>
      <c r="G17" s="438"/>
      <c r="H17" s="438"/>
      <c r="I17" s="438"/>
      <c r="J17" s="438"/>
      <c r="K17" s="438"/>
      <c r="L17" s="439"/>
      <c r="M17" s="10"/>
      <c r="N17" s="9"/>
      <c r="P17" s="11" t="str">
        <f>IF(D11="○","●",IF(D14="○","●",""))</f>
        <v/>
      </c>
    </row>
    <row r="18" spans="1:41" ht="13.5" customHeight="1">
      <c r="A18" s="9"/>
      <c r="B18" s="1115"/>
      <c r="C18" s="1116"/>
      <c r="D18" s="433"/>
      <c r="E18" s="434"/>
      <c r="F18" s="440"/>
      <c r="G18" s="441"/>
      <c r="H18" s="441"/>
      <c r="I18" s="441"/>
      <c r="J18" s="441"/>
      <c r="K18" s="441"/>
      <c r="L18" s="442"/>
      <c r="M18" s="10"/>
      <c r="N18" s="9"/>
    </row>
    <row r="19" spans="1:41" ht="13.5" customHeight="1">
      <c r="A19" s="9"/>
      <c r="B19" s="1115"/>
      <c r="C19" s="1116"/>
      <c r="D19" s="435"/>
      <c r="E19" s="436"/>
      <c r="F19" s="443"/>
      <c r="G19" s="443"/>
      <c r="H19" s="443"/>
      <c r="I19" s="443"/>
      <c r="J19" s="443"/>
      <c r="K19" s="443"/>
      <c r="L19" s="444"/>
      <c r="M19" s="10"/>
      <c r="N19" s="9"/>
    </row>
    <row r="20" spans="1:41">
      <c r="A20" s="9"/>
      <c r="B20" s="1115"/>
      <c r="C20" s="1116"/>
      <c r="D20" s="431"/>
      <c r="E20" s="432"/>
      <c r="F20" s="437" t="s">
        <v>82</v>
      </c>
      <c r="G20" s="438"/>
      <c r="H20" s="438"/>
      <c r="I20" s="438"/>
      <c r="J20" s="438"/>
      <c r="K20" s="438"/>
      <c r="L20" s="439"/>
      <c r="M20" s="10" t="s">
        <v>85</v>
      </c>
      <c r="N20" s="9"/>
    </row>
    <row r="21" spans="1:41">
      <c r="A21" s="9"/>
      <c r="B21" s="1115"/>
      <c r="C21" s="1116"/>
      <c r="D21" s="433"/>
      <c r="E21" s="434"/>
      <c r="F21" s="440"/>
      <c r="G21" s="441"/>
      <c r="H21" s="441"/>
      <c r="I21" s="441"/>
      <c r="J21" s="441"/>
      <c r="K21" s="441"/>
      <c r="L21" s="442"/>
      <c r="M21" s="10"/>
      <c r="N21" s="9"/>
    </row>
    <row r="22" spans="1:41">
      <c r="A22" s="9"/>
      <c r="B22" s="1117"/>
      <c r="C22" s="1118"/>
      <c r="D22" s="435"/>
      <c r="E22" s="436"/>
      <c r="F22" s="443"/>
      <c r="G22" s="443"/>
      <c r="H22" s="443"/>
      <c r="I22" s="443"/>
      <c r="J22" s="443"/>
      <c r="K22" s="443"/>
      <c r="L22" s="444"/>
      <c r="M22" s="9"/>
      <c r="N22" s="9"/>
    </row>
    <row r="23" spans="1:41">
      <c r="A23" s="9"/>
      <c r="B23" s="13"/>
      <c r="C23" s="13"/>
      <c r="D23" s="31" t="str">
        <f>IF(COUNTBLANK(D11:E22)=24,"　↑　該当するものどれか１つに○",IF(AND(D20="○",COUNTBLANK(D11:E19)&lt;18),"　↑　どれか１つに○",IF(COUNTBLANK(D11:E19)&lt;17,"　↑　どれか１つに○","")))</f>
        <v>　↑　該当するものどれか１つに○</v>
      </c>
      <c r="E23" s="32"/>
      <c r="F23" s="13"/>
      <c r="G23" s="13"/>
      <c r="H23" s="13"/>
      <c r="I23" s="13"/>
      <c r="J23" s="13"/>
      <c r="K23" s="13"/>
      <c r="L23" s="13"/>
      <c r="M23" s="9"/>
      <c r="N23" s="9"/>
    </row>
    <row r="24" spans="1:41">
      <c r="A24" s="9"/>
      <c r="B24" s="13"/>
      <c r="C24" s="13"/>
      <c r="D24" s="13"/>
      <c r="E24" s="13"/>
      <c r="F24" s="13"/>
      <c r="G24" s="13"/>
      <c r="H24" s="13"/>
      <c r="I24" s="13"/>
      <c r="J24" s="13"/>
      <c r="K24" s="13"/>
      <c r="L24" s="13"/>
      <c r="M24" s="9"/>
      <c r="N24" s="9"/>
    </row>
    <row r="25" spans="1:41">
      <c r="A25" s="9"/>
      <c r="B25" s="13"/>
      <c r="C25" s="13"/>
      <c r="D25" s="13"/>
      <c r="E25" s="13"/>
      <c r="F25" s="13"/>
      <c r="G25" s="13"/>
      <c r="H25" s="13"/>
      <c r="I25" s="13"/>
      <c r="J25" s="13"/>
      <c r="K25" s="13"/>
      <c r="L25" s="13"/>
      <c r="M25" s="9"/>
      <c r="N25" s="9"/>
    </row>
    <row r="26" spans="1:41">
      <c r="A26" s="9"/>
      <c r="B26" s="13"/>
      <c r="C26" s="13"/>
      <c r="D26" s="13"/>
      <c r="E26" s="13"/>
      <c r="F26" s="13"/>
      <c r="G26" s="13"/>
      <c r="H26" s="13"/>
      <c r="I26" s="13"/>
      <c r="J26" s="13"/>
      <c r="K26" s="13"/>
      <c r="L26" s="13"/>
      <c r="M26" s="9"/>
      <c r="N26" s="9"/>
      <c r="AO26" s="9"/>
    </row>
    <row r="27" spans="1:41">
      <c r="A27" s="9"/>
      <c r="B27" s="13"/>
      <c r="C27" s="13"/>
      <c r="D27" s="13"/>
      <c r="E27" s="13"/>
      <c r="F27" s="13"/>
      <c r="G27" s="13"/>
      <c r="H27" s="13"/>
      <c r="I27" s="13"/>
      <c r="J27" s="13"/>
      <c r="K27" s="13"/>
      <c r="L27" s="13"/>
      <c r="M27" s="9"/>
      <c r="N27" s="9"/>
    </row>
    <row r="28" spans="1:41">
      <c r="A28" s="9"/>
      <c r="B28" s="13" t="s">
        <v>23</v>
      </c>
      <c r="C28" s="13"/>
      <c r="D28" s="13"/>
      <c r="E28" s="13"/>
      <c r="F28" s="13"/>
      <c r="G28" s="13"/>
      <c r="H28" s="13"/>
      <c r="I28" s="13"/>
      <c r="J28" s="13"/>
      <c r="K28" s="13"/>
      <c r="L28" s="13"/>
      <c r="M28" s="9"/>
      <c r="N28" s="9"/>
    </row>
    <row r="29" spans="1:41">
      <c r="A29" s="9"/>
      <c r="B29" s="801" t="s">
        <v>17</v>
      </c>
      <c r="C29" s="836"/>
      <c r="D29" s="582"/>
      <c r="E29" s="583"/>
      <c r="F29" s="583"/>
      <c r="G29" s="583"/>
      <c r="H29" s="583"/>
      <c r="I29" s="583"/>
      <c r="J29" s="583"/>
      <c r="K29" s="583"/>
      <c r="L29" s="584"/>
      <c r="M29" s="9"/>
      <c r="N29" s="9"/>
    </row>
    <row r="30" spans="1:41">
      <c r="A30" s="9"/>
      <c r="B30" s="836"/>
      <c r="C30" s="836"/>
      <c r="D30" s="585"/>
      <c r="E30" s="586"/>
      <c r="F30" s="586"/>
      <c r="G30" s="586"/>
      <c r="H30" s="586"/>
      <c r="I30" s="586"/>
      <c r="J30" s="586"/>
      <c r="K30" s="586"/>
      <c r="L30" s="587"/>
      <c r="M30" s="9"/>
      <c r="N30" s="9"/>
    </row>
    <row r="31" spans="1:41">
      <c r="A31" s="9"/>
      <c r="B31" s="836"/>
      <c r="C31" s="836"/>
      <c r="D31" s="588"/>
      <c r="E31" s="589"/>
      <c r="F31" s="589"/>
      <c r="G31" s="589"/>
      <c r="H31" s="589"/>
      <c r="I31" s="589"/>
      <c r="J31" s="589"/>
      <c r="K31" s="589"/>
      <c r="L31" s="590"/>
      <c r="M31" s="9"/>
      <c r="N31" s="9"/>
    </row>
    <row r="32" spans="1:41" ht="13.5" customHeight="1">
      <c r="A32" s="9"/>
      <c r="B32" s="801" t="s">
        <v>17</v>
      </c>
      <c r="C32" s="836"/>
      <c r="D32" s="582"/>
      <c r="E32" s="583"/>
      <c r="F32" s="583"/>
      <c r="G32" s="583"/>
      <c r="H32" s="583"/>
      <c r="I32" s="583"/>
      <c r="J32" s="583"/>
      <c r="K32" s="583"/>
      <c r="L32" s="584"/>
      <c r="M32" s="9"/>
      <c r="N32" s="9"/>
    </row>
    <row r="33" spans="1:14">
      <c r="A33" s="9"/>
      <c r="B33" s="836"/>
      <c r="C33" s="836"/>
      <c r="D33" s="585"/>
      <c r="E33" s="586"/>
      <c r="F33" s="586"/>
      <c r="G33" s="586"/>
      <c r="H33" s="586"/>
      <c r="I33" s="586"/>
      <c r="J33" s="586"/>
      <c r="K33" s="586"/>
      <c r="L33" s="587"/>
      <c r="M33" s="9"/>
      <c r="N33" s="9"/>
    </row>
    <row r="34" spans="1:14">
      <c r="A34" s="9"/>
      <c r="B34" s="836"/>
      <c r="C34" s="836"/>
      <c r="D34" s="588"/>
      <c r="E34" s="589"/>
      <c r="F34" s="589"/>
      <c r="G34" s="589"/>
      <c r="H34" s="589"/>
      <c r="I34" s="589"/>
      <c r="J34" s="589"/>
      <c r="K34" s="589"/>
      <c r="L34" s="590"/>
      <c r="M34" s="9"/>
      <c r="N34" s="9"/>
    </row>
    <row r="35" spans="1:14">
      <c r="A35" s="9"/>
      <c r="B35" s="801" t="s">
        <v>17</v>
      </c>
      <c r="C35" s="836"/>
      <c r="D35" s="582"/>
      <c r="E35" s="583"/>
      <c r="F35" s="583"/>
      <c r="G35" s="583"/>
      <c r="H35" s="583"/>
      <c r="I35" s="583"/>
      <c r="J35" s="583"/>
      <c r="K35" s="583"/>
      <c r="L35" s="584"/>
      <c r="M35" s="9"/>
      <c r="N35" s="9"/>
    </row>
    <row r="36" spans="1:14">
      <c r="A36" s="9"/>
      <c r="B36" s="836"/>
      <c r="C36" s="836"/>
      <c r="D36" s="585"/>
      <c r="E36" s="586"/>
      <c r="F36" s="586"/>
      <c r="G36" s="586"/>
      <c r="H36" s="586"/>
      <c r="I36" s="586"/>
      <c r="J36" s="586"/>
      <c r="K36" s="586"/>
      <c r="L36" s="587"/>
      <c r="M36" s="9"/>
      <c r="N36" s="9"/>
    </row>
    <row r="37" spans="1:14">
      <c r="A37" s="9"/>
      <c r="B37" s="836"/>
      <c r="C37" s="836"/>
      <c r="D37" s="588"/>
      <c r="E37" s="589"/>
      <c r="F37" s="589"/>
      <c r="G37" s="589"/>
      <c r="H37" s="589"/>
      <c r="I37" s="589"/>
      <c r="J37" s="589"/>
      <c r="K37" s="589"/>
      <c r="L37" s="590"/>
      <c r="M37" s="9"/>
      <c r="N37" s="9"/>
    </row>
    <row r="38" spans="1:14">
      <c r="A38" s="9"/>
      <c r="B38" s="9"/>
      <c r="C38" s="9"/>
      <c r="D38" s="9"/>
      <c r="E38" s="9"/>
      <c r="F38" s="9"/>
      <c r="G38" s="9"/>
      <c r="H38" s="9"/>
      <c r="I38" s="9"/>
      <c r="J38" s="9"/>
      <c r="K38" s="9"/>
      <c r="L38" s="9"/>
      <c r="M38" s="9"/>
      <c r="N38" s="9"/>
    </row>
    <row r="39" spans="1:14" s="34" customFormat="1" ht="14.25">
      <c r="A39" s="33"/>
      <c r="B39" s="94" t="s">
        <v>186</v>
      </c>
      <c r="C39" s="33"/>
      <c r="D39" s="33"/>
      <c r="E39" s="33"/>
      <c r="F39" s="33"/>
      <c r="G39" s="33"/>
      <c r="H39" s="33"/>
      <c r="I39" s="33"/>
      <c r="J39" s="33"/>
      <c r="K39" s="33"/>
      <c r="L39" s="33"/>
      <c r="M39" s="33"/>
      <c r="N39" s="33"/>
    </row>
    <row r="40" spans="1:14">
      <c r="A40" s="9"/>
      <c r="B40" s="9"/>
      <c r="C40" s="9"/>
      <c r="D40" s="9"/>
      <c r="E40" s="9"/>
      <c r="F40" s="9"/>
      <c r="G40" s="9"/>
      <c r="H40" s="9"/>
      <c r="I40" s="9"/>
      <c r="J40" s="9"/>
      <c r="K40" s="9"/>
      <c r="L40" s="9"/>
      <c r="M40" s="9"/>
      <c r="N40" s="9"/>
    </row>
    <row r="41" spans="1:14">
      <c r="A41" s="9"/>
      <c r="B41" s="9"/>
      <c r="C41" s="9"/>
      <c r="D41" s="9"/>
      <c r="E41" s="9"/>
      <c r="F41" s="9"/>
      <c r="G41" s="9"/>
      <c r="H41" s="9"/>
      <c r="I41" s="9"/>
      <c r="J41" s="9"/>
      <c r="K41" s="9"/>
      <c r="L41" s="9"/>
      <c r="M41" s="9"/>
      <c r="N41" s="9"/>
    </row>
    <row r="42" spans="1:14">
      <c r="A42" s="9"/>
      <c r="B42" s="9"/>
      <c r="C42" s="9"/>
      <c r="D42" s="9"/>
      <c r="E42" s="9"/>
      <c r="F42" s="9"/>
      <c r="G42" s="9"/>
      <c r="H42" s="9"/>
      <c r="I42" s="9"/>
      <c r="J42" s="9"/>
      <c r="K42" s="9"/>
      <c r="L42" s="9"/>
      <c r="M42" s="9"/>
      <c r="N42" s="9"/>
    </row>
    <row r="43" spans="1:14">
      <c r="A43" s="9"/>
      <c r="B43" s="9"/>
      <c r="C43" s="9"/>
      <c r="D43" s="9"/>
      <c r="E43" s="9"/>
      <c r="F43" s="9"/>
      <c r="G43" s="9"/>
      <c r="H43" s="9"/>
      <c r="I43" s="9"/>
      <c r="J43" s="9"/>
      <c r="K43" s="9"/>
      <c r="L43" s="9"/>
      <c r="M43" s="9"/>
      <c r="N43" s="9"/>
    </row>
    <row r="44" spans="1:14">
      <c r="A44" s="9"/>
      <c r="B44" s="9"/>
      <c r="C44" s="9"/>
      <c r="D44" s="9"/>
      <c r="E44" s="9"/>
      <c r="F44" s="9"/>
      <c r="G44" s="9"/>
      <c r="H44" s="9"/>
      <c r="I44" s="9"/>
      <c r="J44" s="9"/>
      <c r="K44" s="9"/>
      <c r="L44" s="9"/>
      <c r="M44" s="9"/>
      <c r="N44" s="9"/>
    </row>
    <row r="45" spans="1:14">
      <c r="A45" s="9"/>
      <c r="B45" s="9"/>
      <c r="C45" s="9"/>
      <c r="D45" s="9"/>
      <c r="E45" s="9"/>
      <c r="F45" s="9"/>
      <c r="G45" s="9"/>
      <c r="H45" s="9"/>
      <c r="I45" s="9"/>
      <c r="J45" s="9"/>
      <c r="K45" s="9"/>
      <c r="L45" s="9"/>
      <c r="M45" s="9"/>
      <c r="N45" s="9"/>
    </row>
    <row r="46" spans="1:14">
      <c r="A46" s="9"/>
      <c r="B46" s="9"/>
      <c r="C46" s="9"/>
      <c r="D46" s="9"/>
      <c r="E46" s="9"/>
      <c r="F46" s="9"/>
      <c r="G46" s="9"/>
      <c r="H46" s="9"/>
      <c r="I46" s="9"/>
      <c r="J46" s="9"/>
      <c r="K46" s="9"/>
      <c r="L46" s="9"/>
      <c r="M46" s="9"/>
      <c r="N46" s="9"/>
    </row>
    <row r="47" spans="1:14">
      <c r="A47" s="9"/>
      <c r="B47" s="9"/>
      <c r="C47" s="9"/>
      <c r="D47" s="9"/>
      <c r="E47" s="9"/>
      <c r="F47" s="9"/>
      <c r="G47" s="9"/>
      <c r="H47" s="9"/>
      <c r="I47" s="9"/>
      <c r="J47" s="9"/>
      <c r="K47" s="9"/>
      <c r="L47" s="9"/>
      <c r="M47" s="9"/>
      <c r="N47" s="9"/>
    </row>
    <row r="48" spans="1:14">
      <c r="A48" s="9"/>
      <c r="B48" s="9"/>
      <c r="C48" s="9"/>
      <c r="D48" s="9"/>
      <c r="E48" s="9"/>
      <c r="F48" s="9"/>
      <c r="G48" s="9"/>
      <c r="H48" s="9"/>
      <c r="I48" s="9"/>
      <c r="J48" s="9"/>
      <c r="K48" s="9"/>
      <c r="L48" s="9"/>
      <c r="M48" s="9"/>
      <c r="N48" s="9"/>
    </row>
    <row r="49" spans="1:14">
      <c r="A49" s="9"/>
      <c r="B49" s="9"/>
      <c r="C49" s="9"/>
      <c r="D49" s="9"/>
      <c r="E49" s="9"/>
      <c r="F49" s="9"/>
      <c r="G49" s="9"/>
      <c r="H49" s="9"/>
      <c r="I49" s="9"/>
      <c r="J49" s="9"/>
      <c r="K49" s="9"/>
      <c r="L49" s="9"/>
      <c r="M49" s="9"/>
      <c r="N49" s="9"/>
    </row>
    <row r="50" spans="1:14">
      <c r="A50" s="9"/>
      <c r="B50" s="9"/>
      <c r="C50" s="9"/>
      <c r="D50" s="9"/>
      <c r="E50" s="9"/>
      <c r="F50" s="9"/>
      <c r="G50" s="9"/>
      <c r="H50" s="9"/>
      <c r="I50" s="9"/>
      <c r="J50" s="9"/>
      <c r="K50" s="9"/>
      <c r="L50" s="9"/>
      <c r="M50" s="9"/>
      <c r="N50" s="9"/>
    </row>
    <row r="51" spans="1:14">
      <c r="A51" s="9"/>
      <c r="B51" s="9"/>
      <c r="C51" s="9"/>
      <c r="D51" s="9"/>
      <c r="E51" s="9"/>
      <c r="F51" s="9"/>
      <c r="G51" s="9"/>
      <c r="H51" s="9"/>
      <c r="I51" s="9"/>
      <c r="J51" s="9"/>
      <c r="K51" s="9"/>
      <c r="L51" s="9"/>
      <c r="M51" s="9"/>
      <c r="N51" s="9"/>
    </row>
    <row r="52" spans="1:14">
      <c r="A52" s="9"/>
      <c r="B52" s="9"/>
      <c r="C52" s="9"/>
      <c r="D52" s="9"/>
      <c r="E52" s="9"/>
      <c r="F52" s="9"/>
      <c r="G52" s="9"/>
      <c r="H52" s="9"/>
      <c r="I52" s="9"/>
      <c r="J52" s="9"/>
      <c r="K52" s="9"/>
      <c r="L52" s="9"/>
      <c r="M52" s="9"/>
      <c r="N52" s="9"/>
    </row>
    <row r="53" spans="1:14">
      <c r="A53" s="9"/>
      <c r="B53" s="9"/>
      <c r="C53" s="9"/>
      <c r="D53" s="9"/>
      <c r="E53" s="9"/>
      <c r="F53" s="9"/>
      <c r="G53" s="9"/>
      <c r="H53" s="9"/>
      <c r="I53" s="9"/>
      <c r="J53" s="9"/>
      <c r="K53" s="9"/>
      <c r="L53" s="9"/>
      <c r="M53" s="9"/>
      <c r="N53" s="9"/>
    </row>
    <row r="54" spans="1:14">
      <c r="A54" s="9"/>
      <c r="B54" s="9"/>
      <c r="C54" s="9"/>
      <c r="D54" s="9"/>
      <c r="E54" s="9"/>
      <c r="F54" s="9"/>
      <c r="G54" s="9"/>
      <c r="H54" s="9"/>
      <c r="I54" s="9"/>
      <c r="J54" s="9"/>
      <c r="K54" s="9"/>
      <c r="L54" s="9"/>
      <c r="M54" s="9"/>
      <c r="N54" s="9"/>
    </row>
    <row r="55" spans="1:14">
      <c r="A55" s="9"/>
      <c r="B55" s="9"/>
      <c r="C55" s="9"/>
      <c r="D55" s="9"/>
      <c r="E55" s="9"/>
      <c r="F55" s="9"/>
      <c r="G55" s="9"/>
      <c r="H55" s="9"/>
      <c r="I55" s="9"/>
      <c r="J55" s="9"/>
      <c r="K55" s="9"/>
      <c r="L55" s="9"/>
      <c r="M55" s="9"/>
      <c r="N55" s="9"/>
    </row>
    <row r="56" spans="1:14">
      <c r="A56" s="9"/>
      <c r="B56" s="9"/>
      <c r="C56" s="9"/>
      <c r="D56" s="9"/>
      <c r="E56" s="9"/>
      <c r="F56" s="9"/>
      <c r="G56" s="9"/>
      <c r="H56" s="9"/>
      <c r="I56" s="9"/>
      <c r="J56" s="9"/>
      <c r="K56" s="9"/>
      <c r="L56" s="9"/>
      <c r="M56" s="9"/>
      <c r="N56" s="9"/>
    </row>
    <row r="57" spans="1:14">
      <c r="A57" s="9"/>
      <c r="B57" s="9"/>
      <c r="C57" s="9"/>
      <c r="D57" s="9"/>
      <c r="E57" s="9"/>
      <c r="F57" s="9"/>
      <c r="G57" s="9"/>
      <c r="H57" s="9"/>
      <c r="I57" s="9"/>
      <c r="J57" s="9"/>
      <c r="K57" s="9"/>
      <c r="L57" s="9"/>
      <c r="M57" s="9"/>
      <c r="N57" s="9"/>
    </row>
    <row r="58" spans="1:14">
      <c r="A58" s="9"/>
      <c r="B58" s="9"/>
      <c r="C58" s="9"/>
      <c r="D58" s="9"/>
      <c r="E58" s="9"/>
      <c r="F58" s="9"/>
      <c r="G58" s="9"/>
      <c r="H58" s="9"/>
      <c r="I58" s="9"/>
      <c r="J58" s="9"/>
      <c r="K58" s="9"/>
      <c r="L58" s="9"/>
      <c r="M58" s="9"/>
      <c r="N58" s="9"/>
    </row>
    <row r="59" spans="1:14" ht="18.75">
      <c r="A59" s="460" t="s">
        <v>142</v>
      </c>
      <c r="B59" s="460"/>
      <c r="C59" s="460"/>
      <c r="D59" s="460"/>
      <c r="E59" s="460"/>
      <c r="F59" s="460"/>
      <c r="G59" s="460"/>
      <c r="H59" s="460"/>
      <c r="I59" s="460"/>
      <c r="J59" s="460"/>
      <c r="K59" s="460"/>
      <c r="L59" s="460"/>
      <c r="M59" s="460"/>
      <c r="N59" s="9"/>
    </row>
    <row r="60" spans="1:14">
      <c r="A60" s="9"/>
      <c r="B60" s="9"/>
      <c r="C60" s="9"/>
      <c r="D60" s="9"/>
      <c r="E60" s="9"/>
      <c r="F60" s="9"/>
      <c r="G60" s="9"/>
      <c r="H60" s="9"/>
      <c r="I60" s="9"/>
      <c r="J60" s="9"/>
      <c r="K60" s="9"/>
      <c r="L60" s="9"/>
      <c r="M60" s="9"/>
      <c r="N60" s="9"/>
    </row>
  </sheetData>
  <sheetProtection sheet="1" formatCells="0" selectLockedCells="1"/>
  <mergeCells count="19">
    <mergeCell ref="B35:C37"/>
    <mergeCell ref="D35:L37"/>
    <mergeCell ref="A59:M59"/>
    <mergeCell ref="K2:M4"/>
    <mergeCell ref="B32:C34"/>
    <mergeCell ref="D32:L34"/>
    <mergeCell ref="K1:M1"/>
    <mergeCell ref="D20:E22"/>
    <mergeCell ref="F20:L22"/>
    <mergeCell ref="B29:C31"/>
    <mergeCell ref="D29:L31"/>
    <mergeCell ref="A8:M8"/>
    <mergeCell ref="B11:C22"/>
    <mergeCell ref="D11:E13"/>
    <mergeCell ref="F11:L13"/>
    <mergeCell ref="D14:E16"/>
    <mergeCell ref="F14:L16"/>
    <mergeCell ref="D17:E19"/>
    <mergeCell ref="F17:L19"/>
  </mergeCells>
  <phoneticPr fontId="121"/>
  <conditionalFormatting sqref="D29:L31">
    <cfRule type="expression" dxfId="48" priority="5" stopIfTrue="1">
      <formula>$D$20="○"</formula>
    </cfRule>
    <cfRule type="expression" dxfId="47" priority="6" stopIfTrue="1">
      <formula>$D$11="○"</formula>
    </cfRule>
    <cfRule type="expression" dxfId="46" priority="11" stopIfTrue="1">
      <formula>$D$14="○"</formula>
    </cfRule>
    <cfRule type="expression" dxfId="45" priority="12" stopIfTrue="1">
      <formula>$D$17="○"</formula>
    </cfRule>
  </conditionalFormatting>
  <conditionalFormatting sqref="D32:L34">
    <cfRule type="expression" dxfId="44" priority="4" stopIfTrue="1">
      <formula>$D$20="○"</formula>
    </cfRule>
    <cfRule type="expression" dxfId="43" priority="9" stopIfTrue="1">
      <formula>$D$11="○"</formula>
    </cfRule>
    <cfRule type="expression" dxfId="42" priority="10" stopIfTrue="1">
      <formula>$D$14="○"</formula>
    </cfRule>
  </conditionalFormatting>
  <conditionalFormatting sqref="D35:L37">
    <cfRule type="expression" dxfId="41" priority="7" stopIfTrue="1">
      <formula>$D$20="○"</formula>
    </cfRule>
    <cfRule type="expression" dxfId="40" priority="8" stopIfTrue="1">
      <formula>$D$11="○"</formula>
    </cfRule>
  </conditionalFormatting>
  <dataValidations count="2">
    <dataValidation type="list" allowBlank="1" showInputMessage="1" showErrorMessage="1" sqref="D11:E19">
      <formula1>$M$11:$M$12</formula1>
    </dataValidation>
    <dataValidation type="list" allowBlank="1" showInputMessage="1" showErrorMessage="1" sqref="D20:E22">
      <formula1>$M$20:$M$21</formula1>
    </dataValidation>
  </dataValidations>
  <printOptions horizontalCentered="1"/>
  <pageMargins left="0.78740157480314965" right="0.59055118110236227" top="0.39370078740157483" bottom="0.39370078740157483" header="0.31496062992125984" footer="0.31496062992125984"/>
  <pageSetup paperSize="9" orientation="portrait" verticalDpi="300"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3">
    <tabColor rgb="FFFFFF00"/>
  </sheetPr>
  <dimension ref="A1:AO60"/>
  <sheetViews>
    <sheetView showGridLines="0" view="pageBreakPreview" zoomScaleNormal="100" zoomScaleSheetLayoutView="100" workbookViewId="0">
      <selection activeCell="D10" sqref="D10:E13"/>
    </sheetView>
  </sheetViews>
  <sheetFormatPr defaultColWidth="6.5" defaultRowHeight="13.5"/>
  <cols>
    <col min="1" max="2" width="6.5" style="11"/>
    <col min="3" max="3" width="8.25" style="11" customWidth="1"/>
    <col min="4" max="4" width="5.125" style="11" customWidth="1"/>
    <col min="5" max="13" width="6.5" style="11"/>
    <col min="14" max="14" width="2.5" style="11" customWidth="1"/>
    <col min="15" max="16384" width="6.5" style="11"/>
  </cols>
  <sheetData>
    <row r="1" spans="1:14" ht="24">
      <c r="A1" s="9"/>
      <c r="B1" s="9"/>
      <c r="C1" s="9"/>
      <c r="D1" s="9"/>
      <c r="E1" s="9"/>
      <c r="F1" s="9"/>
      <c r="G1" s="9"/>
      <c r="H1" s="9"/>
      <c r="I1" s="9"/>
      <c r="J1" s="120"/>
      <c r="K1" s="692" t="s">
        <v>431</v>
      </c>
      <c r="L1" s="692"/>
      <c r="M1" s="692"/>
      <c r="N1" s="9"/>
    </row>
    <row r="2" spans="1:14" ht="13.5" customHeight="1">
      <c r="A2" s="9"/>
      <c r="B2" s="9"/>
      <c r="C2" s="9"/>
      <c r="D2" s="9"/>
      <c r="E2" s="9"/>
      <c r="F2" s="9"/>
      <c r="G2" s="9"/>
      <c r="H2" s="9"/>
      <c r="I2" s="9"/>
      <c r="J2" s="9"/>
      <c r="K2" s="853" t="s">
        <v>382</v>
      </c>
      <c r="L2" s="853"/>
      <c r="M2" s="853"/>
      <c r="N2" s="9"/>
    </row>
    <row r="3" spans="1:14" ht="13.5" customHeight="1">
      <c r="A3" s="9"/>
      <c r="B3" s="9"/>
      <c r="C3" s="9"/>
      <c r="D3" s="9"/>
      <c r="E3" s="9"/>
      <c r="F3" s="9"/>
      <c r="G3" s="9"/>
      <c r="H3" s="9"/>
      <c r="I3" s="9"/>
      <c r="J3" s="9"/>
      <c r="K3" s="853"/>
      <c r="L3" s="853"/>
      <c r="M3" s="853"/>
      <c r="N3" s="9"/>
    </row>
    <row r="4" spans="1:14" ht="13.5" customHeight="1">
      <c r="A4" s="9"/>
      <c r="B4" s="9"/>
      <c r="C4" s="9"/>
      <c r="D4" s="9"/>
      <c r="E4" s="9"/>
      <c r="F4" s="9"/>
      <c r="G4" s="9"/>
      <c r="H4" s="9"/>
      <c r="I4" s="9"/>
      <c r="J4" s="9"/>
      <c r="K4" s="853"/>
      <c r="L4" s="853"/>
      <c r="M4" s="853"/>
      <c r="N4" s="9"/>
    </row>
    <row r="5" spans="1:14">
      <c r="A5" s="9"/>
      <c r="B5" s="9"/>
      <c r="C5" s="9"/>
      <c r="D5" s="9"/>
      <c r="E5" s="9"/>
      <c r="F5" s="9"/>
      <c r="G5" s="9"/>
      <c r="H5" s="9"/>
      <c r="I5" s="9"/>
      <c r="J5" s="9"/>
      <c r="K5" s="9"/>
      <c r="L5" s="9"/>
      <c r="M5" s="9"/>
      <c r="N5" s="9"/>
    </row>
    <row r="6" spans="1:14">
      <c r="A6" s="9"/>
      <c r="B6" s="9"/>
      <c r="C6" s="9"/>
      <c r="D6" s="9"/>
      <c r="E6" s="9"/>
      <c r="F6" s="9"/>
      <c r="G6" s="9"/>
      <c r="H6" s="9"/>
      <c r="I6" s="9"/>
      <c r="J6" s="9"/>
      <c r="K6" s="9"/>
      <c r="L6" s="9"/>
      <c r="M6" s="9"/>
      <c r="N6" s="9"/>
    </row>
    <row r="7" spans="1:14">
      <c r="A7" s="9"/>
      <c r="B7" s="9"/>
      <c r="C7" s="9"/>
      <c r="D7" s="9"/>
      <c r="E7" s="9"/>
      <c r="F7" s="9"/>
      <c r="G7" s="9"/>
      <c r="H7" s="9"/>
      <c r="I7" s="9"/>
      <c r="J7" s="9"/>
      <c r="K7" s="9"/>
      <c r="L7" s="9"/>
      <c r="M7" s="9"/>
      <c r="N7" s="9"/>
    </row>
    <row r="8" spans="1:14" ht="17.25">
      <c r="A8" s="498" t="s">
        <v>257</v>
      </c>
      <c r="B8" s="498"/>
      <c r="C8" s="498"/>
      <c r="D8" s="498"/>
      <c r="E8" s="498"/>
      <c r="F8" s="498"/>
      <c r="G8" s="498"/>
      <c r="H8" s="498"/>
      <c r="I8" s="498"/>
      <c r="J8" s="498"/>
      <c r="K8" s="498"/>
      <c r="L8" s="498"/>
      <c r="M8" s="498"/>
      <c r="N8" s="9"/>
    </row>
    <row r="9" spans="1:14">
      <c r="A9" s="181"/>
      <c r="B9" s="181"/>
      <c r="C9" s="181"/>
      <c r="D9" s="181"/>
      <c r="E9" s="181"/>
      <c r="F9" s="181"/>
      <c r="G9" s="181"/>
      <c r="H9" s="181"/>
      <c r="I9" s="181"/>
      <c r="J9" s="181"/>
      <c r="K9" s="181"/>
      <c r="L9" s="181"/>
      <c r="M9" s="181"/>
      <c r="N9" s="9"/>
    </row>
    <row r="10" spans="1:14" ht="17.100000000000001" customHeight="1">
      <c r="A10" s="9"/>
      <c r="B10" s="1134" t="s">
        <v>258</v>
      </c>
      <c r="C10" s="1135"/>
      <c r="D10" s="431"/>
      <c r="E10" s="432"/>
      <c r="F10" s="882" t="s">
        <v>217</v>
      </c>
      <c r="G10" s="882"/>
      <c r="H10" s="882"/>
      <c r="I10" s="882"/>
      <c r="J10" s="882"/>
      <c r="K10" s="882"/>
      <c r="L10" s="883"/>
      <c r="M10" s="10" t="s">
        <v>85</v>
      </c>
      <c r="N10" s="9"/>
    </row>
    <row r="11" spans="1:14" ht="17.100000000000001" customHeight="1">
      <c r="A11" s="9"/>
      <c r="B11" s="1136"/>
      <c r="C11" s="1137"/>
      <c r="D11" s="433"/>
      <c r="E11" s="434"/>
      <c r="F11" s="884"/>
      <c r="G11" s="884"/>
      <c r="H11" s="884"/>
      <c r="I11" s="884"/>
      <c r="J11" s="884"/>
      <c r="K11" s="884"/>
      <c r="L11" s="885"/>
      <c r="M11" s="10"/>
      <c r="N11" s="9"/>
    </row>
    <row r="12" spans="1:14" ht="17.100000000000001" customHeight="1">
      <c r="A12" s="9"/>
      <c r="B12" s="1136"/>
      <c r="C12" s="1137"/>
      <c r="D12" s="433"/>
      <c r="E12" s="434"/>
      <c r="F12" s="884"/>
      <c r="G12" s="884"/>
      <c r="H12" s="884"/>
      <c r="I12" s="884"/>
      <c r="J12" s="884"/>
      <c r="K12" s="884"/>
      <c r="L12" s="885"/>
      <c r="M12" s="10"/>
      <c r="N12" s="9"/>
    </row>
    <row r="13" spans="1:14" ht="17.100000000000001" customHeight="1">
      <c r="A13" s="9"/>
      <c r="B13" s="1136"/>
      <c r="C13" s="1137"/>
      <c r="D13" s="435"/>
      <c r="E13" s="436"/>
      <c r="F13" s="886"/>
      <c r="G13" s="886"/>
      <c r="H13" s="886"/>
      <c r="I13" s="886"/>
      <c r="J13" s="886"/>
      <c r="K13" s="886"/>
      <c r="L13" s="887"/>
      <c r="M13" s="10"/>
      <c r="N13" s="9"/>
    </row>
    <row r="14" spans="1:14" ht="17.100000000000001" customHeight="1">
      <c r="A14" s="9"/>
      <c r="B14" s="1136"/>
      <c r="C14" s="1137"/>
      <c r="D14" s="431"/>
      <c r="E14" s="432"/>
      <c r="F14" s="882" t="s">
        <v>218</v>
      </c>
      <c r="G14" s="882"/>
      <c r="H14" s="882"/>
      <c r="I14" s="882"/>
      <c r="J14" s="882"/>
      <c r="K14" s="882"/>
      <c r="L14" s="883"/>
      <c r="M14" s="10" t="s">
        <v>85</v>
      </c>
      <c r="N14" s="9"/>
    </row>
    <row r="15" spans="1:14" ht="17.100000000000001" customHeight="1">
      <c r="A15" s="9"/>
      <c r="B15" s="1136"/>
      <c r="C15" s="1137"/>
      <c r="D15" s="433"/>
      <c r="E15" s="434"/>
      <c r="F15" s="884"/>
      <c r="G15" s="884"/>
      <c r="H15" s="884"/>
      <c r="I15" s="884"/>
      <c r="J15" s="884"/>
      <c r="K15" s="884"/>
      <c r="L15" s="885"/>
      <c r="M15" s="10"/>
      <c r="N15" s="9"/>
    </row>
    <row r="16" spans="1:14" ht="17.100000000000001" customHeight="1">
      <c r="A16" s="9"/>
      <c r="B16" s="1136"/>
      <c r="C16" s="1137"/>
      <c r="D16" s="433"/>
      <c r="E16" s="434"/>
      <c r="F16" s="884"/>
      <c r="G16" s="884"/>
      <c r="H16" s="884"/>
      <c r="I16" s="884"/>
      <c r="J16" s="884"/>
      <c r="K16" s="884"/>
      <c r="L16" s="885"/>
      <c r="M16" s="10"/>
      <c r="N16" s="9"/>
    </row>
    <row r="17" spans="1:41" ht="17.100000000000001" customHeight="1">
      <c r="A17" s="9"/>
      <c r="B17" s="1138"/>
      <c r="C17" s="1139"/>
      <c r="D17" s="435"/>
      <c r="E17" s="436"/>
      <c r="F17" s="886"/>
      <c r="G17" s="886"/>
      <c r="H17" s="886"/>
      <c r="I17" s="886"/>
      <c r="J17" s="886"/>
      <c r="K17" s="886"/>
      <c r="L17" s="887"/>
      <c r="M17" s="9"/>
      <c r="N17" s="9"/>
      <c r="AO17" s="9"/>
    </row>
    <row r="18" spans="1:41">
      <c r="A18" s="9"/>
      <c r="B18" s="13"/>
      <c r="C18" s="13"/>
      <c r="D18" s="31" t="str">
        <f>IF(COUNTBLANK(D10:E17)=16,"　↑　該当する方に○",IF(COUNTBLANK(D10:E17)=14,"　↑　どちらか一方に○",""))</f>
        <v>　↑　該当する方に○</v>
      </c>
      <c r="E18" s="32"/>
      <c r="F18" s="13"/>
      <c r="G18" s="13"/>
      <c r="H18" s="13"/>
      <c r="I18" s="13"/>
      <c r="J18" s="13"/>
      <c r="K18" s="13"/>
      <c r="L18" s="13"/>
      <c r="M18" s="9"/>
      <c r="N18" s="9"/>
    </row>
    <row r="19" spans="1:41">
      <c r="A19" s="9"/>
      <c r="B19" s="13"/>
      <c r="C19" s="13"/>
      <c r="D19" s="49"/>
      <c r="E19" s="13"/>
      <c r="F19" s="13"/>
      <c r="G19" s="13"/>
      <c r="H19" s="13"/>
      <c r="I19" s="13"/>
      <c r="J19" s="13"/>
      <c r="K19" s="13"/>
      <c r="L19" s="13"/>
      <c r="M19" s="9"/>
      <c r="N19" s="9"/>
    </row>
    <row r="20" spans="1:41">
      <c r="A20" s="9"/>
      <c r="B20" s="13"/>
      <c r="C20" s="13"/>
      <c r="D20" s="13"/>
      <c r="E20" s="13"/>
      <c r="F20" s="13"/>
      <c r="G20" s="13"/>
      <c r="H20" s="13"/>
      <c r="I20" s="13"/>
      <c r="J20" s="13"/>
      <c r="K20" s="13"/>
      <c r="L20" s="13"/>
      <c r="M20" s="9"/>
      <c r="N20" s="9"/>
    </row>
    <row r="21" spans="1:41">
      <c r="A21" s="9"/>
      <c r="B21" s="13"/>
      <c r="C21" s="13"/>
      <c r="D21" s="13"/>
      <c r="E21" s="13"/>
      <c r="F21" s="13"/>
      <c r="G21" s="13"/>
      <c r="H21" s="13"/>
      <c r="I21" s="13"/>
      <c r="J21" s="13"/>
      <c r="K21" s="13"/>
      <c r="L21" s="13"/>
      <c r="M21" s="9"/>
      <c r="N21" s="9"/>
    </row>
    <row r="22" spans="1:41">
      <c r="A22" s="9"/>
      <c r="B22" s="13"/>
      <c r="C22" s="13"/>
      <c r="D22" s="13"/>
      <c r="E22" s="13"/>
      <c r="F22" s="13"/>
      <c r="G22" s="13"/>
      <c r="H22" s="13"/>
      <c r="I22" s="13"/>
      <c r="J22" s="13"/>
      <c r="K22" s="13"/>
      <c r="L22" s="13"/>
      <c r="M22" s="9"/>
      <c r="N22" s="9"/>
      <c r="AO22" s="9"/>
    </row>
    <row r="23" spans="1:41">
      <c r="A23" s="9"/>
      <c r="B23" s="13"/>
      <c r="C23" s="13"/>
      <c r="D23" s="13"/>
      <c r="E23" s="13"/>
      <c r="F23" s="13"/>
      <c r="G23" s="13"/>
      <c r="H23" s="13"/>
      <c r="I23" s="13"/>
      <c r="J23" s="13"/>
      <c r="K23" s="13"/>
      <c r="L23" s="13"/>
      <c r="M23" s="9"/>
      <c r="N23" s="9"/>
    </row>
    <row r="24" spans="1:41">
      <c r="A24" s="9"/>
      <c r="B24" s="119" t="s">
        <v>23</v>
      </c>
      <c r="C24" s="119"/>
      <c r="D24" s="49" t="str">
        <f>IF(D10="○","　↓　記入してください。","")</f>
        <v/>
      </c>
      <c r="E24" s="13"/>
      <c r="F24" s="13"/>
      <c r="G24" s="13"/>
      <c r="H24" s="13"/>
      <c r="I24" s="13"/>
      <c r="J24" s="13"/>
      <c r="K24" s="13"/>
      <c r="L24" s="13"/>
      <c r="M24" s="9"/>
      <c r="N24" s="9"/>
    </row>
    <row r="25" spans="1:41" ht="13.5" customHeight="1">
      <c r="A25" s="9"/>
      <c r="B25" s="1119" t="s">
        <v>259</v>
      </c>
      <c r="C25" s="1120"/>
      <c r="D25" s="1125"/>
      <c r="E25" s="1126"/>
      <c r="F25" s="1126"/>
      <c r="G25" s="1126"/>
      <c r="H25" s="1126"/>
      <c r="I25" s="1126"/>
      <c r="J25" s="1126"/>
      <c r="K25" s="1126"/>
      <c r="L25" s="1127"/>
      <c r="M25" s="9"/>
      <c r="N25" s="9"/>
    </row>
    <row r="26" spans="1:41" ht="13.5" customHeight="1">
      <c r="A26" s="9"/>
      <c r="B26" s="1121"/>
      <c r="C26" s="1122"/>
      <c r="D26" s="1128"/>
      <c r="E26" s="1129"/>
      <c r="F26" s="1129"/>
      <c r="G26" s="1129"/>
      <c r="H26" s="1129"/>
      <c r="I26" s="1129"/>
      <c r="J26" s="1129"/>
      <c r="K26" s="1129"/>
      <c r="L26" s="1130"/>
      <c r="M26" s="9"/>
      <c r="N26" s="9"/>
    </row>
    <row r="27" spans="1:41" ht="13.5" customHeight="1">
      <c r="A27" s="9"/>
      <c r="B27" s="1121"/>
      <c r="C27" s="1122"/>
      <c r="D27" s="1128"/>
      <c r="E27" s="1129"/>
      <c r="F27" s="1129"/>
      <c r="G27" s="1129"/>
      <c r="H27" s="1129"/>
      <c r="I27" s="1129"/>
      <c r="J27" s="1129"/>
      <c r="K27" s="1129"/>
      <c r="L27" s="1130"/>
      <c r="M27" s="9"/>
      <c r="N27" s="9"/>
    </row>
    <row r="28" spans="1:41" ht="13.5" customHeight="1">
      <c r="A28" s="9"/>
      <c r="B28" s="1123"/>
      <c r="C28" s="1124"/>
      <c r="D28" s="1131"/>
      <c r="E28" s="1132"/>
      <c r="F28" s="1132"/>
      <c r="G28" s="1132"/>
      <c r="H28" s="1132"/>
      <c r="I28" s="1132"/>
      <c r="J28" s="1132"/>
      <c r="K28" s="1132"/>
      <c r="L28" s="1133"/>
      <c r="M28" s="9"/>
      <c r="N28" s="9"/>
    </row>
    <row r="29" spans="1:41">
      <c r="A29" s="9"/>
      <c r="B29" s="13"/>
      <c r="C29" s="13"/>
      <c r="D29" s="13"/>
      <c r="E29" s="13"/>
      <c r="F29" s="13"/>
      <c r="G29" s="13"/>
      <c r="H29" s="13"/>
      <c r="I29" s="13"/>
      <c r="J29" s="13"/>
      <c r="K29" s="13"/>
      <c r="L29" s="13"/>
      <c r="M29" s="9"/>
      <c r="N29" s="9"/>
    </row>
    <row r="30" spans="1:41" s="34" customFormat="1" ht="14.25">
      <c r="A30" s="33"/>
      <c r="B30" s="94" t="s">
        <v>186</v>
      </c>
      <c r="C30" s="33"/>
      <c r="D30" s="33"/>
      <c r="E30" s="33"/>
      <c r="F30" s="33"/>
      <c r="G30" s="33"/>
      <c r="H30" s="33"/>
      <c r="I30" s="33"/>
      <c r="J30" s="33"/>
      <c r="K30" s="33"/>
      <c r="L30" s="33"/>
      <c r="M30" s="33"/>
      <c r="N30" s="33"/>
    </row>
    <row r="31" spans="1:41">
      <c r="A31" s="9"/>
      <c r="B31" s="13"/>
      <c r="C31" s="13"/>
      <c r="D31" s="13"/>
      <c r="E31" s="13"/>
      <c r="F31" s="13"/>
      <c r="G31" s="13"/>
      <c r="H31" s="13"/>
      <c r="I31" s="13"/>
      <c r="J31" s="13"/>
      <c r="K31" s="13"/>
      <c r="L31" s="13"/>
      <c r="M31" s="9"/>
      <c r="N31" s="9"/>
    </row>
    <row r="32" spans="1:41" s="34" customFormat="1">
      <c r="A32" s="33"/>
      <c r="B32" s="22"/>
      <c r="C32" s="33"/>
      <c r="D32" s="33"/>
      <c r="E32" s="33"/>
      <c r="F32" s="33"/>
      <c r="G32" s="33"/>
      <c r="H32" s="33"/>
      <c r="I32" s="33"/>
      <c r="J32" s="33"/>
      <c r="K32" s="33"/>
      <c r="L32" s="33"/>
      <c r="M32" s="33"/>
      <c r="N32" s="33"/>
    </row>
    <row r="33" spans="1:14" s="34" customFormat="1" ht="14.25">
      <c r="A33" s="33"/>
      <c r="B33" s="53"/>
      <c r="C33" s="85"/>
      <c r="D33" s="33"/>
      <c r="E33" s="33"/>
      <c r="F33" s="33"/>
      <c r="G33" s="33"/>
      <c r="H33" s="33"/>
      <c r="I33" s="33"/>
      <c r="J33" s="33"/>
      <c r="K33" s="33"/>
      <c r="L33" s="33"/>
      <c r="M33" s="33"/>
      <c r="N33" s="33"/>
    </row>
    <row r="34" spans="1:14" s="34" customFormat="1">
      <c r="A34" s="33"/>
      <c r="B34" s="22"/>
      <c r="C34" s="33"/>
      <c r="D34" s="33"/>
      <c r="E34" s="33"/>
      <c r="F34" s="33"/>
      <c r="G34" s="33"/>
      <c r="H34" s="33"/>
      <c r="I34" s="33"/>
      <c r="J34" s="33"/>
      <c r="K34" s="33"/>
      <c r="L34" s="33"/>
      <c r="M34" s="33"/>
      <c r="N34" s="33"/>
    </row>
    <row r="35" spans="1:14" s="34" customFormat="1" ht="14.25">
      <c r="A35" s="33"/>
      <c r="B35" s="53"/>
      <c r="C35" s="33"/>
      <c r="D35" s="33"/>
      <c r="E35" s="33"/>
      <c r="F35" s="33"/>
      <c r="G35" s="33"/>
      <c r="H35" s="33"/>
      <c r="I35" s="33"/>
      <c r="J35" s="33"/>
      <c r="K35" s="33"/>
      <c r="L35" s="33"/>
      <c r="M35" s="33"/>
      <c r="N35" s="33"/>
    </row>
    <row r="36" spans="1:14">
      <c r="A36" s="9"/>
      <c r="B36" s="9"/>
      <c r="C36" s="9"/>
      <c r="D36" s="9"/>
      <c r="E36" s="9"/>
      <c r="F36" s="9"/>
      <c r="G36" s="9"/>
      <c r="H36" s="9"/>
      <c r="I36" s="9"/>
      <c r="J36" s="9"/>
      <c r="K36" s="9"/>
      <c r="L36" s="9"/>
      <c r="M36" s="9"/>
      <c r="N36" s="9"/>
    </row>
    <row r="37" spans="1:14">
      <c r="A37" s="9"/>
      <c r="B37" s="9"/>
      <c r="C37" s="9"/>
      <c r="D37" s="9"/>
      <c r="E37" s="9"/>
      <c r="F37" s="9"/>
      <c r="G37" s="9"/>
      <c r="H37" s="9"/>
      <c r="I37" s="9"/>
      <c r="J37" s="9"/>
      <c r="K37" s="9"/>
      <c r="L37" s="9"/>
      <c r="M37" s="9"/>
      <c r="N37" s="9"/>
    </row>
    <row r="38" spans="1:14">
      <c r="A38" s="9"/>
      <c r="B38" s="9"/>
      <c r="C38" s="9"/>
      <c r="D38" s="9"/>
      <c r="E38" s="9"/>
      <c r="F38" s="9"/>
      <c r="G38" s="9"/>
      <c r="H38" s="9"/>
      <c r="I38" s="9"/>
      <c r="J38" s="9"/>
      <c r="K38" s="9"/>
      <c r="L38" s="9"/>
      <c r="M38" s="9"/>
      <c r="N38" s="9"/>
    </row>
    <row r="39" spans="1:14">
      <c r="A39" s="9"/>
      <c r="B39" s="9"/>
      <c r="C39" s="9"/>
      <c r="D39" s="9"/>
      <c r="E39" s="9"/>
      <c r="F39" s="9"/>
      <c r="G39" s="9"/>
      <c r="H39" s="9"/>
      <c r="I39" s="9"/>
      <c r="J39" s="9"/>
      <c r="K39" s="9"/>
      <c r="L39" s="9"/>
      <c r="M39" s="9"/>
      <c r="N39" s="9"/>
    </row>
    <row r="40" spans="1:14">
      <c r="A40" s="9"/>
      <c r="B40" s="9"/>
      <c r="C40" s="9"/>
      <c r="D40" s="9"/>
      <c r="E40" s="9"/>
      <c r="F40" s="9"/>
      <c r="G40" s="9"/>
      <c r="H40" s="9"/>
      <c r="I40" s="9"/>
      <c r="J40" s="9"/>
      <c r="K40" s="9"/>
      <c r="L40" s="9"/>
      <c r="M40" s="9"/>
      <c r="N40" s="9"/>
    </row>
    <row r="41" spans="1:14">
      <c r="A41" s="9"/>
      <c r="B41" s="9"/>
      <c r="C41" s="9"/>
      <c r="D41" s="9"/>
      <c r="E41" s="9"/>
      <c r="F41" s="9"/>
      <c r="G41" s="9"/>
      <c r="H41" s="9"/>
      <c r="I41" s="9"/>
      <c r="J41" s="9"/>
      <c r="K41" s="9"/>
      <c r="L41" s="9"/>
      <c r="M41" s="9"/>
      <c r="N41" s="9"/>
    </row>
    <row r="42" spans="1:14">
      <c r="A42" s="9"/>
      <c r="B42" s="9"/>
      <c r="C42" s="9"/>
      <c r="D42" s="9"/>
      <c r="E42" s="9"/>
      <c r="F42" s="9"/>
      <c r="G42" s="9"/>
      <c r="H42" s="9"/>
      <c r="I42" s="9"/>
      <c r="J42" s="9"/>
      <c r="K42" s="9"/>
      <c r="L42" s="9"/>
      <c r="M42" s="9"/>
      <c r="N42" s="9"/>
    </row>
    <row r="43" spans="1:14">
      <c r="A43" s="9"/>
      <c r="B43" s="9"/>
      <c r="C43" s="9"/>
      <c r="D43" s="9"/>
      <c r="E43" s="9"/>
      <c r="F43" s="9"/>
      <c r="G43" s="9"/>
      <c r="H43" s="9"/>
      <c r="I43" s="9"/>
      <c r="J43" s="9"/>
      <c r="K43" s="9"/>
      <c r="L43" s="9"/>
      <c r="M43" s="9"/>
      <c r="N43" s="9"/>
    </row>
    <row r="44" spans="1:14">
      <c r="A44" s="9"/>
      <c r="B44" s="9"/>
      <c r="C44" s="9"/>
      <c r="D44" s="9"/>
      <c r="E44" s="9"/>
      <c r="F44" s="9"/>
      <c r="G44" s="9"/>
      <c r="H44" s="9"/>
      <c r="I44" s="9"/>
      <c r="J44" s="9"/>
      <c r="K44" s="9"/>
      <c r="L44" s="9"/>
      <c r="M44" s="9"/>
      <c r="N44" s="9"/>
    </row>
    <row r="45" spans="1:14">
      <c r="A45" s="9"/>
      <c r="B45" s="9"/>
      <c r="C45" s="9"/>
      <c r="D45" s="9"/>
      <c r="E45" s="9"/>
      <c r="F45" s="9"/>
      <c r="G45" s="9"/>
      <c r="H45" s="9"/>
      <c r="I45" s="9"/>
      <c r="J45" s="9"/>
      <c r="K45" s="9"/>
      <c r="L45" s="9"/>
      <c r="M45" s="9"/>
      <c r="N45" s="9"/>
    </row>
    <row r="46" spans="1:14">
      <c r="A46" s="9"/>
      <c r="B46" s="9"/>
      <c r="C46" s="9"/>
      <c r="D46" s="9"/>
      <c r="E46" s="9"/>
      <c r="F46" s="9"/>
      <c r="G46" s="9"/>
      <c r="H46" s="9"/>
      <c r="I46" s="9"/>
      <c r="J46" s="9"/>
      <c r="K46" s="9"/>
      <c r="L46" s="9"/>
      <c r="M46" s="9"/>
      <c r="N46" s="9"/>
    </row>
    <row r="47" spans="1:14">
      <c r="A47" s="9"/>
      <c r="B47" s="9"/>
      <c r="C47" s="9"/>
      <c r="D47" s="9"/>
      <c r="E47" s="9"/>
      <c r="F47" s="9"/>
      <c r="G47" s="9"/>
      <c r="H47" s="9"/>
      <c r="I47" s="9"/>
      <c r="J47" s="9"/>
      <c r="K47" s="9"/>
      <c r="L47" s="9"/>
      <c r="M47" s="9"/>
      <c r="N47" s="9"/>
    </row>
    <row r="48" spans="1:14">
      <c r="A48" s="9"/>
      <c r="B48" s="9"/>
      <c r="C48" s="9"/>
      <c r="D48" s="9"/>
      <c r="E48" s="9"/>
      <c r="F48" s="9"/>
      <c r="G48" s="9"/>
      <c r="H48" s="9"/>
      <c r="I48" s="9"/>
      <c r="J48" s="9"/>
      <c r="K48" s="9"/>
      <c r="L48" s="9"/>
      <c r="M48" s="9"/>
      <c r="N48" s="9"/>
    </row>
    <row r="49" spans="1:14">
      <c r="A49" s="9"/>
      <c r="B49" s="9"/>
      <c r="C49" s="9"/>
      <c r="D49" s="9"/>
      <c r="E49" s="9"/>
      <c r="F49" s="9"/>
      <c r="G49" s="9"/>
      <c r="H49" s="9"/>
      <c r="I49" s="9"/>
      <c r="J49" s="9"/>
      <c r="K49" s="9"/>
      <c r="L49" s="9"/>
      <c r="M49" s="9"/>
      <c r="N49" s="9"/>
    </row>
    <row r="50" spans="1:14">
      <c r="A50" s="9"/>
      <c r="B50" s="9"/>
      <c r="C50" s="9"/>
      <c r="D50" s="9"/>
      <c r="E50" s="9"/>
      <c r="F50" s="9"/>
      <c r="G50" s="9"/>
      <c r="H50" s="9"/>
      <c r="I50" s="9"/>
      <c r="J50" s="9"/>
      <c r="K50" s="9"/>
      <c r="L50" s="9"/>
      <c r="M50" s="9"/>
      <c r="N50" s="9"/>
    </row>
    <row r="51" spans="1:14">
      <c r="A51" s="9"/>
      <c r="B51" s="9"/>
      <c r="C51" s="9"/>
      <c r="D51" s="9"/>
      <c r="E51" s="9"/>
      <c r="F51" s="9"/>
      <c r="G51" s="9"/>
      <c r="H51" s="9"/>
      <c r="I51" s="9"/>
      <c r="J51" s="9"/>
      <c r="K51" s="9"/>
      <c r="L51" s="9"/>
      <c r="M51" s="9"/>
      <c r="N51" s="9"/>
    </row>
    <row r="52" spans="1:14">
      <c r="A52" s="9"/>
      <c r="B52" s="9"/>
      <c r="C52" s="9"/>
      <c r="D52" s="9"/>
      <c r="E52" s="9"/>
      <c r="F52" s="9"/>
      <c r="G52" s="9"/>
      <c r="H52" s="9"/>
      <c r="I52" s="9"/>
      <c r="J52" s="9"/>
      <c r="K52" s="9"/>
      <c r="L52" s="9"/>
      <c r="M52" s="9"/>
      <c r="N52" s="9"/>
    </row>
    <row r="53" spans="1:14">
      <c r="A53" s="9"/>
      <c r="B53" s="9"/>
      <c r="C53" s="9"/>
      <c r="D53" s="9"/>
      <c r="E53" s="9"/>
      <c r="F53" s="9"/>
      <c r="G53" s="9"/>
      <c r="H53" s="9"/>
      <c r="I53" s="9"/>
      <c r="J53" s="9"/>
      <c r="K53" s="9"/>
      <c r="L53" s="9"/>
      <c r="M53" s="9"/>
      <c r="N53" s="9"/>
    </row>
    <row r="54" spans="1:14">
      <c r="A54" s="9"/>
      <c r="B54" s="9"/>
      <c r="C54" s="9"/>
      <c r="D54" s="9"/>
      <c r="E54" s="9"/>
      <c r="F54" s="9"/>
      <c r="G54" s="9"/>
      <c r="H54" s="9"/>
      <c r="I54" s="9"/>
      <c r="J54" s="9"/>
      <c r="K54" s="9"/>
      <c r="L54" s="9"/>
      <c r="M54" s="9"/>
      <c r="N54" s="9"/>
    </row>
    <row r="55" spans="1:14">
      <c r="A55" s="9"/>
      <c r="B55" s="9"/>
      <c r="C55" s="9"/>
      <c r="D55" s="9"/>
      <c r="E55" s="9"/>
      <c r="F55" s="9"/>
      <c r="G55" s="9"/>
      <c r="H55" s="9"/>
      <c r="I55" s="9"/>
      <c r="J55" s="9"/>
      <c r="K55" s="9"/>
      <c r="L55" s="9"/>
      <c r="M55" s="9"/>
      <c r="N55" s="9"/>
    </row>
    <row r="56" spans="1:14">
      <c r="A56" s="9"/>
      <c r="B56" s="9"/>
      <c r="C56" s="9"/>
      <c r="D56" s="9"/>
      <c r="E56" s="9"/>
      <c r="F56" s="9"/>
      <c r="G56" s="9"/>
      <c r="H56" s="9"/>
      <c r="I56" s="9"/>
      <c r="J56" s="9"/>
      <c r="K56" s="9"/>
      <c r="L56" s="9"/>
      <c r="M56" s="9"/>
      <c r="N56" s="9"/>
    </row>
    <row r="57" spans="1:14">
      <c r="A57" s="9"/>
      <c r="B57" s="9"/>
      <c r="C57" s="9"/>
      <c r="D57" s="9"/>
      <c r="E57" s="9"/>
      <c r="F57" s="9"/>
      <c r="G57" s="9"/>
      <c r="H57" s="9"/>
      <c r="I57" s="9"/>
      <c r="J57" s="9"/>
      <c r="K57" s="9"/>
      <c r="L57" s="9"/>
      <c r="M57" s="9"/>
      <c r="N57" s="9"/>
    </row>
    <row r="58" spans="1:14">
      <c r="A58" s="9"/>
      <c r="B58" s="9"/>
      <c r="C58" s="9"/>
      <c r="D58" s="9"/>
      <c r="E58" s="9"/>
      <c r="F58" s="9"/>
      <c r="G58" s="9"/>
      <c r="H58" s="9"/>
      <c r="I58" s="9"/>
      <c r="J58" s="9"/>
      <c r="K58" s="9"/>
      <c r="L58" s="9"/>
      <c r="M58" s="9"/>
      <c r="N58" s="9"/>
    </row>
    <row r="59" spans="1:14" ht="18.75">
      <c r="A59" s="460" t="s">
        <v>142</v>
      </c>
      <c r="B59" s="460"/>
      <c r="C59" s="460"/>
      <c r="D59" s="460"/>
      <c r="E59" s="460"/>
      <c r="F59" s="460"/>
      <c r="G59" s="460"/>
      <c r="H59" s="460"/>
      <c r="I59" s="460"/>
      <c r="J59" s="460"/>
      <c r="K59" s="460"/>
      <c r="L59" s="460"/>
      <c r="M59" s="460"/>
      <c r="N59" s="9"/>
    </row>
    <row r="60" spans="1:14">
      <c r="A60" s="9"/>
      <c r="B60" s="9"/>
      <c r="C60" s="9"/>
      <c r="D60" s="9"/>
      <c r="E60" s="9"/>
      <c r="F60" s="9"/>
      <c r="G60" s="9"/>
      <c r="H60" s="9"/>
      <c r="I60" s="9"/>
      <c r="J60" s="9"/>
      <c r="K60" s="9"/>
      <c r="L60" s="9"/>
      <c r="M60" s="9"/>
      <c r="N60" s="9"/>
    </row>
  </sheetData>
  <sheetProtection sheet="1" formatCells="0" selectLockedCells="1"/>
  <mergeCells count="11">
    <mergeCell ref="B25:C28"/>
    <mergeCell ref="D25:L28"/>
    <mergeCell ref="A59:M59"/>
    <mergeCell ref="K2:M4"/>
    <mergeCell ref="K1:M1"/>
    <mergeCell ref="A8:M8"/>
    <mergeCell ref="B10:C17"/>
    <mergeCell ref="D10:E13"/>
    <mergeCell ref="F10:L13"/>
    <mergeCell ref="D14:E17"/>
    <mergeCell ref="F14:L17"/>
  </mergeCells>
  <phoneticPr fontId="121"/>
  <conditionalFormatting sqref="B25:C28 D25:D26">
    <cfRule type="expression" dxfId="39" priority="4" stopIfTrue="1">
      <formula>$D$14="○"</formula>
    </cfRule>
  </conditionalFormatting>
  <conditionalFormatting sqref="D24">
    <cfRule type="expression" dxfId="38" priority="3" stopIfTrue="1">
      <formula>$D$13="○"</formula>
    </cfRule>
  </conditionalFormatting>
  <conditionalFormatting sqref="D25:L28">
    <cfRule type="expression" dxfId="37" priority="1" stopIfTrue="1">
      <formula>$D$10="○"</formula>
    </cfRule>
    <cfRule type="expression" dxfId="36" priority="2" stopIfTrue="1">
      <formula>$D$14="○"</formula>
    </cfRule>
  </conditionalFormatting>
  <dataValidations count="2">
    <dataValidation type="list" allowBlank="1" showInputMessage="1" showErrorMessage="1" sqref="D10:E13">
      <formula1>$M$10:$M$12</formula1>
    </dataValidation>
    <dataValidation type="list" allowBlank="1" showInputMessage="1" showErrorMessage="1" sqref="D14:E17">
      <formula1>$M$14:$M$16</formula1>
    </dataValidation>
  </dataValidations>
  <printOptions horizontalCentered="1"/>
  <pageMargins left="0.78740157480314965" right="0.59055118110236227" top="0.39370078740157483" bottom="0.39370078740157483" header="0.31496062992125984" footer="0.31496062992125984"/>
  <pageSetup paperSize="9" orientation="portrait"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5">
    <tabColor rgb="FFFFFF00"/>
    <pageSetUpPr fitToPage="1"/>
  </sheetPr>
  <dimension ref="A1:T53"/>
  <sheetViews>
    <sheetView showGridLines="0" view="pageBreakPreview" zoomScaleNormal="100" zoomScaleSheetLayoutView="100" workbookViewId="0">
      <selection activeCell="D11" sqref="D11:E14"/>
    </sheetView>
  </sheetViews>
  <sheetFormatPr defaultColWidth="6.5" defaultRowHeight="13.5"/>
  <cols>
    <col min="1" max="2" width="6.5" style="11"/>
    <col min="3" max="3" width="7.5" style="11" customWidth="1"/>
    <col min="4" max="10" width="4.25" style="11" customWidth="1"/>
    <col min="11" max="11" width="1.875" style="11" customWidth="1"/>
    <col min="12" max="12" width="4.625" style="11" customWidth="1"/>
    <col min="13" max="13" width="4.125" style="11" customWidth="1"/>
    <col min="14" max="14" width="2.25" style="11" customWidth="1"/>
    <col min="15" max="15" width="4.125" style="11" customWidth="1"/>
    <col min="16" max="16" width="2.25" style="11" customWidth="1"/>
    <col min="17" max="17" width="3.875" style="11" customWidth="1"/>
    <col min="18" max="18" width="7.625" style="11" customWidth="1"/>
    <col min="19" max="19" width="6.5" style="11"/>
    <col min="20" max="20" width="2.5" style="11" customWidth="1"/>
    <col min="21" max="16384" width="6.5" style="11"/>
  </cols>
  <sheetData>
    <row r="1" spans="1:20" ht="21">
      <c r="A1" s="9"/>
      <c r="B1" s="9"/>
      <c r="C1" s="9"/>
      <c r="D1" s="9"/>
      <c r="E1" s="9"/>
      <c r="F1" s="9"/>
      <c r="G1" s="9"/>
      <c r="H1" s="9"/>
      <c r="I1" s="9"/>
      <c r="J1" s="9"/>
      <c r="K1" s="9"/>
      <c r="L1" s="9"/>
      <c r="M1" s="9"/>
      <c r="N1" s="9"/>
      <c r="O1" s="9"/>
      <c r="P1" s="898" t="s">
        <v>431</v>
      </c>
      <c r="Q1" s="898"/>
      <c r="R1" s="898"/>
      <c r="S1" s="898"/>
      <c r="T1" s="9"/>
    </row>
    <row r="2" spans="1:20" ht="13.5" customHeight="1">
      <c r="A2" s="9"/>
      <c r="B2" s="9"/>
      <c r="C2" s="9"/>
      <c r="D2" s="9"/>
      <c r="E2" s="9"/>
      <c r="F2" s="9"/>
      <c r="G2" s="9"/>
      <c r="H2" s="9"/>
      <c r="I2" s="9"/>
      <c r="J2" s="9"/>
      <c r="K2" s="113"/>
      <c r="L2" s="113"/>
      <c r="M2" s="113"/>
      <c r="N2" s="113"/>
      <c r="O2" s="113"/>
      <c r="P2" s="579" t="s">
        <v>383</v>
      </c>
      <c r="Q2" s="579"/>
      <c r="R2" s="579"/>
      <c r="S2" s="579"/>
      <c r="T2" s="9"/>
    </row>
    <row r="3" spans="1:20" ht="13.5" customHeight="1">
      <c r="A3" s="9"/>
      <c r="B3" s="9"/>
      <c r="C3" s="9"/>
      <c r="D3" s="9"/>
      <c r="E3" s="9"/>
      <c r="F3" s="9"/>
      <c r="G3" s="9"/>
      <c r="H3" s="9"/>
      <c r="I3" s="9"/>
      <c r="J3" s="9"/>
      <c r="K3" s="113"/>
      <c r="L3" s="113"/>
      <c r="M3" s="113"/>
      <c r="N3" s="113"/>
      <c r="O3" s="113"/>
      <c r="P3" s="579"/>
      <c r="Q3" s="579"/>
      <c r="R3" s="579"/>
      <c r="S3" s="579"/>
      <c r="T3" s="9"/>
    </row>
    <row r="4" spans="1:20" ht="13.5" customHeight="1">
      <c r="A4" s="9"/>
      <c r="B4" s="9"/>
      <c r="C4" s="9"/>
      <c r="D4" s="9"/>
      <c r="E4" s="9"/>
      <c r="F4" s="9"/>
      <c r="G4" s="9"/>
      <c r="H4" s="9"/>
      <c r="I4" s="9"/>
      <c r="J4" s="9"/>
      <c r="K4" s="113"/>
      <c r="L4" s="113"/>
      <c r="M4" s="113"/>
      <c r="N4" s="113"/>
      <c r="O4" s="113"/>
      <c r="P4" s="579"/>
      <c r="Q4" s="579"/>
      <c r="R4" s="579"/>
      <c r="S4" s="579"/>
      <c r="T4" s="9"/>
    </row>
    <row r="5" spans="1:20">
      <c r="A5" s="9"/>
      <c r="B5" s="9"/>
      <c r="C5" s="9"/>
      <c r="D5" s="9"/>
      <c r="E5" s="9"/>
      <c r="F5" s="9"/>
      <c r="G5" s="9"/>
      <c r="H5" s="9"/>
      <c r="I5" s="9"/>
      <c r="J5" s="9"/>
      <c r="K5" s="9"/>
      <c r="L5" s="9"/>
      <c r="M5" s="9"/>
      <c r="N5" s="9"/>
      <c r="O5" s="9"/>
      <c r="P5" s="9"/>
      <c r="Q5" s="9"/>
      <c r="R5" s="9"/>
      <c r="S5" s="9"/>
      <c r="T5" s="9"/>
    </row>
    <row r="6" spans="1:20">
      <c r="A6" s="9"/>
      <c r="B6" s="9"/>
      <c r="C6" s="9"/>
      <c r="D6" s="9"/>
      <c r="E6" s="9"/>
      <c r="F6" s="9"/>
      <c r="G6" s="9"/>
      <c r="H6" s="9"/>
      <c r="I6" s="9"/>
      <c r="J6" s="9"/>
      <c r="K6" s="9"/>
      <c r="L6" s="9"/>
      <c r="M6" s="9"/>
      <c r="N6" s="9"/>
      <c r="O6" s="9"/>
      <c r="P6" s="9"/>
      <c r="Q6" s="9"/>
      <c r="R6" s="9"/>
      <c r="S6" s="9"/>
      <c r="T6" s="9"/>
    </row>
    <row r="7" spans="1:20">
      <c r="A7" s="9"/>
      <c r="B7" s="9"/>
      <c r="C7" s="9"/>
      <c r="D7" s="9"/>
      <c r="E7" s="9"/>
      <c r="F7" s="9"/>
      <c r="G7" s="9"/>
      <c r="H7" s="9"/>
      <c r="I7" s="9"/>
      <c r="J7" s="9"/>
      <c r="K7" s="9"/>
      <c r="L7" s="9"/>
      <c r="M7" s="9"/>
      <c r="N7" s="9"/>
      <c r="O7" s="9"/>
      <c r="P7" s="9"/>
      <c r="Q7" s="9"/>
      <c r="R7" s="9"/>
      <c r="S7" s="9"/>
      <c r="T7" s="9"/>
    </row>
    <row r="8" spans="1:20" ht="17.25">
      <c r="A8" s="423" t="s">
        <v>240</v>
      </c>
      <c r="B8" s="423"/>
      <c r="C8" s="423"/>
      <c r="D8" s="423"/>
      <c r="E8" s="423"/>
      <c r="F8" s="423"/>
      <c r="G8" s="423"/>
      <c r="H8" s="423"/>
      <c r="I8" s="423"/>
      <c r="J8" s="423"/>
      <c r="K8" s="423"/>
      <c r="L8" s="423"/>
      <c r="M8" s="423"/>
      <c r="N8" s="423"/>
      <c r="O8" s="423"/>
      <c r="P8" s="423"/>
      <c r="Q8" s="423"/>
      <c r="R8" s="423"/>
      <c r="S8" s="423"/>
      <c r="T8" s="9"/>
    </row>
    <row r="9" spans="1:20">
      <c r="A9" s="181"/>
      <c r="B9" s="181"/>
      <c r="C9" s="181"/>
      <c r="D9" s="181"/>
      <c r="E9" s="181"/>
      <c r="F9" s="181"/>
      <c r="G9" s="181"/>
      <c r="H9" s="181"/>
      <c r="I9" s="181"/>
      <c r="J9" s="181"/>
      <c r="K9" s="181"/>
      <c r="L9" s="181"/>
      <c r="M9" s="181"/>
      <c r="N9" s="181"/>
      <c r="O9" s="181"/>
      <c r="P9" s="181"/>
      <c r="Q9" s="181"/>
      <c r="R9" s="181"/>
      <c r="S9" s="181"/>
      <c r="T9" s="9"/>
    </row>
    <row r="10" spans="1:20">
      <c r="A10" s="9"/>
      <c r="B10" s="9"/>
      <c r="C10" s="9"/>
      <c r="D10" s="9"/>
      <c r="E10" s="9"/>
      <c r="F10" s="9"/>
      <c r="G10" s="9"/>
      <c r="H10" s="9"/>
      <c r="I10" s="9"/>
      <c r="J10" s="9"/>
      <c r="K10" s="9"/>
      <c r="L10" s="9"/>
      <c r="M10" s="9"/>
      <c r="N10" s="9"/>
      <c r="O10" s="9"/>
      <c r="P10" s="9"/>
      <c r="Q10" s="9"/>
      <c r="R10" s="9"/>
      <c r="S10" s="9"/>
      <c r="T10" s="9"/>
    </row>
    <row r="11" spans="1:20" ht="17.100000000000001" customHeight="1">
      <c r="A11" s="9"/>
      <c r="B11" s="1052" t="s">
        <v>250</v>
      </c>
      <c r="C11" s="1053"/>
      <c r="D11" s="431"/>
      <c r="E11" s="432"/>
      <c r="F11" s="437" t="s">
        <v>221</v>
      </c>
      <c r="G11" s="438"/>
      <c r="H11" s="438"/>
      <c r="I11" s="438"/>
      <c r="J11" s="438"/>
      <c r="K11" s="438"/>
      <c r="L11" s="438"/>
      <c r="M11" s="438"/>
      <c r="N11" s="438"/>
      <c r="O11" s="438"/>
      <c r="P11" s="438"/>
      <c r="Q11" s="438"/>
      <c r="R11" s="439"/>
      <c r="S11" s="10" t="s">
        <v>85</v>
      </c>
      <c r="T11" s="9"/>
    </row>
    <row r="12" spans="1:20" ht="17.100000000000001" customHeight="1">
      <c r="A12" s="9"/>
      <c r="B12" s="1054"/>
      <c r="C12" s="1055"/>
      <c r="D12" s="433"/>
      <c r="E12" s="434"/>
      <c r="F12" s="440"/>
      <c r="G12" s="441"/>
      <c r="H12" s="441"/>
      <c r="I12" s="441"/>
      <c r="J12" s="441"/>
      <c r="K12" s="441"/>
      <c r="L12" s="441"/>
      <c r="M12" s="441"/>
      <c r="N12" s="441"/>
      <c r="O12" s="441"/>
      <c r="P12" s="441"/>
      <c r="Q12" s="441"/>
      <c r="R12" s="442"/>
      <c r="S12" s="10"/>
      <c r="T12" s="9"/>
    </row>
    <row r="13" spans="1:20" ht="17.100000000000001" customHeight="1">
      <c r="A13" s="9"/>
      <c r="B13" s="1054"/>
      <c r="C13" s="1055"/>
      <c r="D13" s="433"/>
      <c r="E13" s="434"/>
      <c r="F13" s="440"/>
      <c r="G13" s="441"/>
      <c r="H13" s="441"/>
      <c r="I13" s="441"/>
      <c r="J13" s="441"/>
      <c r="K13" s="441"/>
      <c r="L13" s="441"/>
      <c r="M13" s="441"/>
      <c r="N13" s="441"/>
      <c r="O13" s="441"/>
      <c r="P13" s="441"/>
      <c r="Q13" s="441"/>
      <c r="R13" s="442"/>
      <c r="S13" s="10"/>
      <c r="T13" s="9"/>
    </row>
    <row r="14" spans="1:20" ht="17.100000000000001" customHeight="1">
      <c r="A14" s="9"/>
      <c r="B14" s="1054"/>
      <c r="C14" s="1055"/>
      <c r="D14" s="435"/>
      <c r="E14" s="436"/>
      <c r="F14" s="443"/>
      <c r="G14" s="443"/>
      <c r="H14" s="443"/>
      <c r="I14" s="443"/>
      <c r="J14" s="443"/>
      <c r="K14" s="443"/>
      <c r="L14" s="443"/>
      <c r="M14" s="443"/>
      <c r="N14" s="443"/>
      <c r="O14" s="443"/>
      <c r="P14" s="443"/>
      <c r="Q14" s="443"/>
      <c r="R14" s="444"/>
      <c r="S14" s="10"/>
      <c r="T14" s="9"/>
    </row>
    <row r="15" spans="1:20" ht="17.100000000000001" customHeight="1">
      <c r="A15" s="9"/>
      <c r="B15" s="1054"/>
      <c r="C15" s="1055"/>
      <c r="D15" s="431"/>
      <c r="E15" s="432"/>
      <c r="F15" s="437" t="s">
        <v>222</v>
      </c>
      <c r="G15" s="438"/>
      <c r="H15" s="438"/>
      <c r="I15" s="438"/>
      <c r="J15" s="438"/>
      <c r="K15" s="438"/>
      <c r="L15" s="438"/>
      <c r="M15" s="438"/>
      <c r="N15" s="438"/>
      <c r="O15" s="438"/>
      <c r="P15" s="438"/>
      <c r="Q15" s="438"/>
      <c r="R15" s="439"/>
      <c r="S15" s="10" t="s">
        <v>85</v>
      </c>
      <c r="T15" s="9"/>
    </row>
    <row r="16" spans="1:20" ht="17.100000000000001" customHeight="1">
      <c r="A16" s="9"/>
      <c r="B16" s="1054"/>
      <c r="C16" s="1055"/>
      <c r="D16" s="433"/>
      <c r="E16" s="434"/>
      <c r="F16" s="440"/>
      <c r="G16" s="441"/>
      <c r="H16" s="441"/>
      <c r="I16" s="441"/>
      <c r="J16" s="441"/>
      <c r="K16" s="441"/>
      <c r="L16" s="441"/>
      <c r="M16" s="441"/>
      <c r="N16" s="441"/>
      <c r="O16" s="441"/>
      <c r="P16" s="441"/>
      <c r="Q16" s="441"/>
      <c r="R16" s="442"/>
      <c r="S16" s="10"/>
      <c r="T16" s="9"/>
    </row>
    <row r="17" spans="1:20" ht="17.100000000000001" customHeight="1">
      <c r="A17" s="9"/>
      <c r="B17" s="1054"/>
      <c r="C17" s="1055"/>
      <c r="D17" s="433"/>
      <c r="E17" s="434"/>
      <c r="F17" s="440"/>
      <c r="G17" s="441"/>
      <c r="H17" s="441"/>
      <c r="I17" s="441"/>
      <c r="J17" s="441"/>
      <c r="K17" s="441"/>
      <c r="L17" s="441"/>
      <c r="M17" s="441"/>
      <c r="N17" s="441"/>
      <c r="O17" s="441"/>
      <c r="P17" s="441"/>
      <c r="Q17" s="441"/>
      <c r="R17" s="442"/>
      <c r="S17" s="10"/>
      <c r="T17" s="9"/>
    </row>
    <row r="18" spans="1:20" ht="17.100000000000001" customHeight="1">
      <c r="A18" s="9"/>
      <c r="B18" s="1056"/>
      <c r="C18" s="1057"/>
      <c r="D18" s="435"/>
      <c r="E18" s="436"/>
      <c r="F18" s="443"/>
      <c r="G18" s="443"/>
      <c r="H18" s="443"/>
      <c r="I18" s="443"/>
      <c r="J18" s="443"/>
      <c r="K18" s="443"/>
      <c r="L18" s="443"/>
      <c r="M18" s="443"/>
      <c r="N18" s="443"/>
      <c r="O18" s="443"/>
      <c r="P18" s="443"/>
      <c r="Q18" s="443"/>
      <c r="R18" s="444"/>
      <c r="S18" s="9"/>
      <c r="T18" s="9"/>
    </row>
    <row r="19" spans="1:20">
      <c r="A19" s="9"/>
      <c r="B19" s="13"/>
      <c r="C19" s="13"/>
      <c r="D19" s="31" t="str">
        <f>IF(COUNTBLANK(D11:E18)=16,"　↑　該当する方に○",IF(COUNTBLANK(D11:E18)=14,"　↑　どちらか一方に○",""))</f>
        <v>　↑　該当する方に○</v>
      </c>
      <c r="E19" s="32"/>
      <c r="F19" s="13"/>
      <c r="G19" s="13"/>
      <c r="H19" s="13"/>
      <c r="I19" s="13"/>
      <c r="J19" s="13"/>
      <c r="K19" s="13"/>
      <c r="L19" s="13"/>
      <c r="M19" s="13"/>
      <c r="N19" s="13"/>
      <c r="O19" s="13"/>
      <c r="P19" s="13"/>
      <c r="Q19" s="13"/>
      <c r="R19" s="13"/>
      <c r="S19" s="9"/>
      <c r="T19" s="9"/>
    </row>
    <row r="20" spans="1:20">
      <c r="A20" s="9"/>
      <c r="B20" s="13"/>
      <c r="C20" s="13"/>
      <c r="D20" s="13"/>
      <c r="E20" s="13"/>
      <c r="F20" s="13"/>
      <c r="G20" s="13"/>
      <c r="H20" s="13"/>
      <c r="I20" s="13"/>
      <c r="J20" s="13"/>
      <c r="K20" s="13"/>
      <c r="L20" s="13"/>
      <c r="M20" s="13"/>
      <c r="N20" s="13"/>
      <c r="O20" s="13"/>
      <c r="P20" s="13"/>
      <c r="Q20" s="13"/>
      <c r="R20" s="13"/>
      <c r="S20" s="9"/>
      <c r="T20" s="9"/>
    </row>
    <row r="21" spans="1:20">
      <c r="A21" s="9"/>
      <c r="B21" s="13"/>
      <c r="C21" s="13"/>
      <c r="D21" s="13"/>
      <c r="E21" s="13"/>
      <c r="F21" s="13"/>
      <c r="G21" s="13"/>
      <c r="H21" s="13"/>
      <c r="I21" s="13"/>
      <c r="J21" s="13"/>
      <c r="K21" s="13"/>
      <c r="L21" s="13"/>
      <c r="M21" s="13"/>
      <c r="N21" s="13"/>
      <c r="O21" s="13"/>
      <c r="P21" s="13"/>
      <c r="Q21" s="13"/>
      <c r="R21" s="13"/>
      <c r="S21" s="9"/>
      <c r="T21" s="9"/>
    </row>
    <row r="22" spans="1:20">
      <c r="A22" s="9"/>
      <c r="B22" s="13"/>
      <c r="C22" s="13"/>
      <c r="D22" s="13"/>
      <c r="E22" s="13"/>
      <c r="F22" s="13"/>
      <c r="G22" s="13"/>
      <c r="H22" s="13"/>
      <c r="I22" s="13"/>
      <c r="J22" s="13"/>
      <c r="K22" s="13"/>
      <c r="L22" s="13"/>
      <c r="M22" s="13"/>
      <c r="N22" s="13"/>
      <c r="O22" s="13"/>
      <c r="P22" s="13"/>
      <c r="Q22" s="13"/>
      <c r="R22" s="13"/>
      <c r="S22" s="9"/>
      <c r="T22" s="9"/>
    </row>
    <row r="23" spans="1:20">
      <c r="A23" s="9"/>
      <c r="B23" s="13"/>
      <c r="C23" s="13"/>
      <c r="D23" s="13"/>
      <c r="E23" s="13"/>
      <c r="F23" s="13"/>
      <c r="G23" s="13"/>
      <c r="H23" s="13"/>
      <c r="I23" s="13"/>
      <c r="J23" s="13"/>
      <c r="K23" s="13"/>
      <c r="L23" s="13"/>
      <c r="M23" s="13"/>
      <c r="N23" s="13"/>
      <c r="O23" s="13"/>
      <c r="P23" s="13"/>
      <c r="Q23" s="13"/>
      <c r="R23" s="13"/>
      <c r="S23" s="9"/>
      <c r="T23" s="9"/>
    </row>
    <row r="24" spans="1:20">
      <c r="A24" s="9"/>
      <c r="B24" s="9"/>
      <c r="C24" s="9"/>
      <c r="D24" s="9"/>
      <c r="E24" s="9"/>
      <c r="F24" s="9"/>
      <c r="G24" s="9"/>
      <c r="H24" s="9"/>
      <c r="I24" s="9"/>
      <c r="J24" s="9"/>
      <c r="K24" s="9"/>
      <c r="L24" s="9"/>
      <c r="M24" s="9"/>
      <c r="N24" s="9"/>
      <c r="O24" s="9"/>
      <c r="P24" s="9"/>
      <c r="Q24" s="9"/>
      <c r="R24" s="9"/>
      <c r="S24" s="9"/>
      <c r="T24" s="9"/>
    </row>
    <row r="25" spans="1:20">
      <c r="A25" s="9"/>
      <c r="B25" s="13" t="s">
        <v>223</v>
      </c>
      <c r="C25" s="9"/>
      <c r="D25" s="9"/>
      <c r="E25" s="9"/>
      <c r="F25" s="9"/>
      <c r="G25" s="9"/>
      <c r="H25" s="9"/>
      <c r="I25" s="9"/>
      <c r="J25" s="9"/>
      <c r="K25" s="9"/>
      <c r="L25" s="9"/>
      <c r="M25" s="9"/>
      <c r="N25" s="9"/>
      <c r="O25" s="9"/>
      <c r="P25" s="9"/>
      <c r="Q25" s="9"/>
      <c r="R25" s="9"/>
      <c r="S25" s="9"/>
      <c r="T25" s="9"/>
    </row>
    <row r="26" spans="1:20" ht="35.25" customHeight="1">
      <c r="A26" s="9"/>
      <c r="B26" s="1143" t="s">
        <v>238</v>
      </c>
      <c r="C26" s="569"/>
      <c r="D26" s="569"/>
      <c r="E26" s="569"/>
      <c r="F26" s="569"/>
      <c r="G26" s="569"/>
      <c r="H26" s="569"/>
      <c r="I26" s="569"/>
      <c r="J26" s="570"/>
      <c r="K26" s="1143" t="s">
        <v>239</v>
      </c>
      <c r="L26" s="1144"/>
      <c r="M26" s="1144"/>
      <c r="N26" s="1144"/>
      <c r="O26" s="1144"/>
      <c r="P26" s="1144"/>
      <c r="Q26" s="1144"/>
      <c r="R26" s="1145"/>
      <c r="S26" s="9"/>
      <c r="T26" s="9"/>
    </row>
    <row r="27" spans="1:20" ht="35.25" customHeight="1">
      <c r="A27" s="9"/>
      <c r="B27" s="107"/>
      <c r="C27" s="1140" t="s">
        <v>151</v>
      </c>
      <c r="D27" s="1141"/>
      <c r="E27" s="1141"/>
      <c r="F27" s="1141"/>
      <c r="G27" s="1141"/>
      <c r="H27" s="1141"/>
      <c r="I27" s="1141"/>
      <c r="J27" s="1141"/>
      <c r="K27" s="109"/>
      <c r="L27" s="110" t="s">
        <v>63</v>
      </c>
      <c r="M27" s="112"/>
      <c r="N27" s="110" t="s">
        <v>64</v>
      </c>
      <c r="O27" s="112"/>
      <c r="P27" s="110" t="s">
        <v>65</v>
      </c>
      <c r="Q27" s="112"/>
      <c r="R27" s="111" t="s">
        <v>237</v>
      </c>
      <c r="S27" s="9"/>
      <c r="T27" s="108"/>
    </row>
    <row r="28" spans="1:20" ht="35.25" customHeight="1">
      <c r="A28" s="9"/>
      <c r="B28" s="107"/>
      <c r="C28" s="1140" t="s">
        <v>225</v>
      </c>
      <c r="D28" s="1141"/>
      <c r="E28" s="1141"/>
      <c r="F28" s="1141"/>
      <c r="G28" s="1141"/>
      <c r="H28" s="1141"/>
      <c r="I28" s="1141"/>
      <c r="J28" s="1141"/>
      <c r="K28" s="109"/>
      <c r="L28" s="110" t="s">
        <v>63</v>
      </c>
      <c r="M28" s="112"/>
      <c r="N28" s="110" t="s">
        <v>64</v>
      </c>
      <c r="O28" s="112"/>
      <c r="P28" s="110" t="s">
        <v>65</v>
      </c>
      <c r="Q28" s="112"/>
      <c r="R28" s="111" t="s">
        <v>237</v>
      </c>
      <c r="S28" s="9"/>
      <c r="T28" s="108"/>
    </row>
    <row r="29" spans="1:20" ht="35.25" customHeight="1">
      <c r="A29" s="9"/>
      <c r="B29" s="107"/>
      <c r="C29" s="1140" t="s">
        <v>226</v>
      </c>
      <c r="D29" s="1141"/>
      <c r="E29" s="1141"/>
      <c r="F29" s="1141"/>
      <c r="G29" s="1141"/>
      <c r="H29" s="1141"/>
      <c r="I29" s="1141"/>
      <c r="J29" s="1141"/>
      <c r="K29" s="109"/>
      <c r="L29" s="110" t="s">
        <v>63</v>
      </c>
      <c r="M29" s="112"/>
      <c r="N29" s="110" t="s">
        <v>64</v>
      </c>
      <c r="O29" s="112"/>
      <c r="P29" s="110" t="s">
        <v>65</v>
      </c>
      <c r="Q29" s="112"/>
      <c r="R29" s="111" t="s">
        <v>237</v>
      </c>
      <c r="S29" s="9"/>
      <c r="T29" s="108"/>
    </row>
    <row r="30" spans="1:20" ht="35.25" customHeight="1">
      <c r="A30" s="9"/>
      <c r="B30" s="107"/>
      <c r="C30" s="1140" t="s">
        <v>227</v>
      </c>
      <c r="D30" s="1141"/>
      <c r="E30" s="1141"/>
      <c r="F30" s="1141"/>
      <c r="G30" s="1141"/>
      <c r="H30" s="1141"/>
      <c r="I30" s="1141"/>
      <c r="J30" s="1141"/>
      <c r="K30" s="109"/>
      <c r="L30" s="110" t="s">
        <v>63</v>
      </c>
      <c r="M30" s="112"/>
      <c r="N30" s="110" t="s">
        <v>64</v>
      </c>
      <c r="O30" s="112"/>
      <c r="P30" s="110" t="s">
        <v>65</v>
      </c>
      <c r="Q30" s="112"/>
      <c r="R30" s="111" t="s">
        <v>237</v>
      </c>
      <c r="S30" s="9"/>
      <c r="T30" s="108"/>
    </row>
    <row r="31" spans="1:20" ht="35.25" customHeight="1">
      <c r="A31" s="9"/>
      <c r="B31" s="107"/>
      <c r="C31" s="1140" t="s">
        <v>228</v>
      </c>
      <c r="D31" s="1141"/>
      <c r="E31" s="1141"/>
      <c r="F31" s="1141"/>
      <c r="G31" s="1141"/>
      <c r="H31" s="1141"/>
      <c r="I31" s="1141"/>
      <c r="J31" s="1141"/>
      <c r="K31" s="109"/>
      <c r="L31" s="110" t="s">
        <v>63</v>
      </c>
      <c r="M31" s="112"/>
      <c r="N31" s="110" t="s">
        <v>64</v>
      </c>
      <c r="O31" s="112"/>
      <c r="P31" s="110" t="s">
        <v>65</v>
      </c>
      <c r="Q31" s="112"/>
      <c r="R31" s="111" t="s">
        <v>237</v>
      </c>
      <c r="S31" s="9"/>
      <c r="T31" s="108"/>
    </row>
    <row r="32" spans="1:20" ht="35.25" customHeight="1">
      <c r="A32" s="9"/>
      <c r="B32" s="107"/>
      <c r="C32" s="1140" t="s">
        <v>229</v>
      </c>
      <c r="D32" s="1141"/>
      <c r="E32" s="1141"/>
      <c r="F32" s="1141"/>
      <c r="G32" s="1141"/>
      <c r="H32" s="1141"/>
      <c r="I32" s="1141"/>
      <c r="J32" s="1141"/>
      <c r="K32" s="109"/>
      <c r="L32" s="110" t="s">
        <v>63</v>
      </c>
      <c r="M32" s="112"/>
      <c r="N32" s="110" t="s">
        <v>64</v>
      </c>
      <c r="O32" s="112"/>
      <c r="P32" s="110" t="s">
        <v>65</v>
      </c>
      <c r="Q32" s="112"/>
      <c r="R32" s="111" t="s">
        <v>237</v>
      </c>
      <c r="S32" s="9"/>
      <c r="T32" s="108"/>
    </row>
    <row r="33" spans="1:20" ht="35.25" customHeight="1">
      <c r="A33" s="9"/>
      <c r="B33" s="107"/>
      <c r="C33" s="1140" t="s">
        <v>224</v>
      </c>
      <c r="D33" s="1141"/>
      <c r="E33" s="1141"/>
      <c r="F33" s="1141"/>
      <c r="G33" s="1141"/>
      <c r="H33" s="1141"/>
      <c r="I33" s="1141"/>
      <c r="J33" s="1141"/>
      <c r="K33" s="109"/>
      <c r="L33" s="110" t="s">
        <v>63</v>
      </c>
      <c r="M33" s="112"/>
      <c r="N33" s="110" t="s">
        <v>64</v>
      </c>
      <c r="O33" s="112"/>
      <c r="P33" s="110" t="s">
        <v>65</v>
      </c>
      <c r="Q33" s="112"/>
      <c r="R33" s="111" t="s">
        <v>237</v>
      </c>
      <c r="S33" s="9"/>
      <c r="T33" s="108"/>
    </row>
    <row r="34" spans="1:20" ht="13.5" customHeight="1">
      <c r="A34" s="9"/>
      <c r="B34" s="183"/>
      <c r="C34" s="1142"/>
      <c r="D34" s="1142"/>
      <c r="E34" s="1142"/>
      <c r="F34" s="1142"/>
      <c r="G34" s="1142"/>
      <c r="H34" s="1142"/>
      <c r="I34" s="1142"/>
      <c r="J34" s="1142"/>
      <c r="K34" s="1142"/>
      <c r="L34" s="1142"/>
      <c r="M34" s="1142"/>
      <c r="N34" s="1142"/>
      <c r="O34" s="1142"/>
      <c r="P34" s="1142"/>
      <c r="Q34" s="1142"/>
      <c r="R34" s="1142"/>
      <c r="S34" s="9"/>
      <c r="T34" s="9"/>
    </row>
    <row r="35" spans="1:20" s="34" customFormat="1" ht="14.25">
      <c r="A35" s="33"/>
      <c r="B35" s="94" t="s">
        <v>186</v>
      </c>
      <c r="C35" s="33"/>
      <c r="D35" s="33"/>
      <c r="E35" s="33"/>
      <c r="F35" s="33"/>
      <c r="G35" s="33"/>
      <c r="H35" s="33"/>
      <c r="I35" s="33"/>
      <c r="J35" s="33"/>
      <c r="K35" s="33"/>
      <c r="L35" s="33"/>
      <c r="M35" s="33"/>
      <c r="N35" s="33"/>
      <c r="O35" s="33"/>
      <c r="P35" s="33"/>
      <c r="Q35" s="33"/>
      <c r="R35" s="33"/>
      <c r="S35" s="33"/>
      <c r="T35" s="33"/>
    </row>
    <row r="36" spans="1:20" ht="13.5" customHeight="1">
      <c r="A36" s="9"/>
      <c r="B36" s="9"/>
      <c r="C36" s="9"/>
      <c r="D36" s="9"/>
      <c r="E36" s="9"/>
      <c r="F36" s="9"/>
      <c r="G36" s="9"/>
      <c r="H36" s="9"/>
      <c r="I36" s="9"/>
      <c r="J36" s="9"/>
      <c r="K36" s="9"/>
      <c r="L36" s="9"/>
      <c r="M36" s="9"/>
      <c r="N36" s="9"/>
      <c r="O36" s="9"/>
      <c r="P36" s="9"/>
      <c r="Q36" s="9"/>
      <c r="R36" s="9"/>
      <c r="S36" s="9"/>
      <c r="T36" s="9"/>
    </row>
    <row r="37" spans="1:20">
      <c r="A37" s="9"/>
      <c r="B37" s="9"/>
      <c r="C37" s="9"/>
      <c r="D37" s="9"/>
      <c r="E37" s="9"/>
      <c r="F37" s="9"/>
      <c r="G37" s="9"/>
      <c r="H37" s="9"/>
      <c r="I37" s="9"/>
      <c r="J37" s="9"/>
      <c r="K37" s="9"/>
      <c r="L37" s="9"/>
      <c r="M37" s="9"/>
      <c r="N37" s="9"/>
      <c r="O37" s="9"/>
      <c r="P37" s="9"/>
      <c r="Q37" s="9"/>
      <c r="R37" s="9"/>
      <c r="S37" s="9"/>
      <c r="T37" s="9"/>
    </row>
    <row r="38" spans="1:20">
      <c r="A38" s="9"/>
      <c r="B38" s="9"/>
      <c r="C38" s="9"/>
      <c r="D38" s="9"/>
      <c r="E38" s="9"/>
      <c r="F38" s="9"/>
      <c r="G38" s="9"/>
      <c r="H38" s="9"/>
      <c r="I38" s="9"/>
      <c r="J38" s="9"/>
      <c r="K38" s="9"/>
      <c r="L38" s="9"/>
      <c r="M38" s="9"/>
      <c r="N38" s="9"/>
      <c r="O38" s="9"/>
      <c r="P38" s="9"/>
      <c r="Q38" s="9"/>
      <c r="R38" s="9"/>
      <c r="S38" s="9"/>
      <c r="T38" s="9"/>
    </row>
    <row r="39" spans="1:20" s="34" customFormat="1">
      <c r="A39" s="33"/>
      <c r="B39" s="22"/>
      <c r="C39" s="33"/>
      <c r="D39" s="33"/>
      <c r="E39" s="33"/>
      <c r="F39" s="33"/>
      <c r="G39" s="33"/>
      <c r="H39" s="33"/>
      <c r="I39" s="33"/>
      <c r="J39" s="33"/>
      <c r="K39" s="33"/>
      <c r="L39" s="33"/>
      <c r="M39" s="33"/>
      <c r="N39" s="33"/>
      <c r="O39" s="33"/>
      <c r="P39" s="33"/>
      <c r="Q39" s="33"/>
      <c r="R39" s="33"/>
      <c r="S39" s="33"/>
      <c r="T39" s="33"/>
    </row>
    <row r="40" spans="1:20">
      <c r="A40" s="9"/>
      <c r="B40" s="9"/>
      <c r="C40" s="9"/>
      <c r="D40" s="9"/>
      <c r="E40" s="9"/>
      <c r="F40" s="9"/>
      <c r="G40" s="9"/>
      <c r="H40" s="9"/>
      <c r="I40" s="9"/>
      <c r="J40" s="9"/>
      <c r="K40" s="9"/>
      <c r="L40" s="9"/>
      <c r="M40" s="9"/>
      <c r="N40" s="9"/>
      <c r="O40" s="9"/>
      <c r="P40" s="9"/>
      <c r="Q40" s="9"/>
      <c r="R40" s="9"/>
      <c r="S40" s="9"/>
      <c r="T40" s="9"/>
    </row>
    <row r="41" spans="1:20">
      <c r="A41" s="9"/>
      <c r="B41" s="9"/>
      <c r="C41" s="9"/>
      <c r="D41" s="9"/>
      <c r="E41" s="9"/>
      <c r="F41" s="9"/>
      <c r="G41" s="9"/>
      <c r="H41" s="9"/>
      <c r="I41" s="9"/>
      <c r="J41" s="9"/>
      <c r="K41" s="9"/>
      <c r="L41" s="9"/>
      <c r="M41" s="9"/>
      <c r="N41" s="9"/>
      <c r="O41" s="9"/>
      <c r="P41" s="9"/>
      <c r="Q41" s="9"/>
      <c r="R41" s="9"/>
      <c r="S41" s="9"/>
      <c r="T41" s="9"/>
    </row>
    <row r="42" spans="1:20">
      <c r="A42" s="9"/>
      <c r="B42" s="9"/>
      <c r="C42" s="9"/>
      <c r="D42" s="9"/>
      <c r="E42" s="9"/>
      <c r="F42" s="9"/>
      <c r="G42" s="9"/>
      <c r="H42" s="9"/>
      <c r="I42" s="9"/>
      <c r="J42" s="9"/>
      <c r="K42" s="9"/>
      <c r="L42" s="9"/>
      <c r="M42" s="9"/>
      <c r="N42" s="9"/>
      <c r="O42" s="9"/>
      <c r="P42" s="9"/>
      <c r="Q42" s="9"/>
      <c r="R42" s="9"/>
      <c r="S42" s="9"/>
      <c r="T42" s="9"/>
    </row>
    <row r="43" spans="1:20">
      <c r="A43" s="9"/>
      <c r="B43" s="9"/>
      <c r="C43" s="9"/>
      <c r="D43" s="9"/>
      <c r="E43" s="9"/>
      <c r="F43" s="9"/>
      <c r="G43" s="9"/>
      <c r="H43" s="9"/>
      <c r="I43" s="9"/>
      <c r="J43" s="9"/>
      <c r="K43" s="9"/>
      <c r="L43" s="9"/>
      <c r="M43" s="9"/>
      <c r="N43" s="9"/>
      <c r="O43" s="9"/>
      <c r="P43" s="9"/>
      <c r="Q43" s="9"/>
      <c r="R43" s="9"/>
      <c r="S43" s="9"/>
      <c r="T43" s="9"/>
    </row>
    <row r="44" spans="1:20">
      <c r="A44" s="9"/>
      <c r="B44" s="9"/>
      <c r="C44" s="9"/>
      <c r="D44" s="9"/>
      <c r="E44" s="9"/>
      <c r="F44" s="9"/>
      <c r="G44" s="9"/>
      <c r="H44" s="9"/>
      <c r="I44" s="9"/>
      <c r="J44" s="9"/>
      <c r="K44" s="9"/>
      <c r="L44" s="9"/>
      <c r="M44" s="9"/>
      <c r="N44" s="9"/>
      <c r="O44" s="9"/>
      <c r="P44" s="9"/>
      <c r="Q44" s="9"/>
      <c r="R44" s="9"/>
      <c r="S44" s="9"/>
      <c r="T44" s="9"/>
    </row>
    <row r="45" spans="1:20">
      <c r="A45" s="9"/>
      <c r="B45" s="9"/>
      <c r="C45" s="9"/>
      <c r="D45" s="9"/>
      <c r="E45" s="9"/>
      <c r="F45" s="9"/>
      <c r="G45" s="9"/>
      <c r="H45" s="9"/>
      <c r="I45" s="9"/>
      <c r="J45" s="9"/>
      <c r="K45" s="9"/>
      <c r="L45" s="9"/>
      <c r="M45" s="9"/>
      <c r="N45" s="9"/>
      <c r="O45" s="9"/>
      <c r="P45" s="9"/>
      <c r="Q45" s="9"/>
      <c r="R45" s="9"/>
      <c r="S45" s="9"/>
      <c r="T45" s="9"/>
    </row>
    <row r="46" spans="1:20">
      <c r="A46" s="9"/>
      <c r="B46" s="9"/>
      <c r="C46" s="9"/>
      <c r="D46" s="9"/>
      <c r="E46" s="9"/>
      <c r="F46" s="9"/>
      <c r="G46" s="9"/>
      <c r="H46" s="9"/>
      <c r="I46" s="9"/>
      <c r="J46" s="9"/>
      <c r="K46" s="9"/>
      <c r="L46" s="9"/>
      <c r="M46" s="9"/>
      <c r="N46" s="9"/>
      <c r="O46" s="9"/>
      <c r="P46" s="9"/>
      <c r="Q46" s="9"/>
      <c r="R46" s="9"/>
      <c r="S46" s="9"/>
      <c r="T46" s="9"/>
    </row>
    <row r="47" spans="1:20">
      <c r="A47" s="9"/>
      <c r="B47" s="9"/>
      <c r="C47" s="9"/>
      <c r="D47" s="9"/>
      <c r="E47" s="9"/>
      <c r="F47" s="9"/>
      <c r="G47" s="9"/>
      <c r="H47" s="9"/>
      <c r="I47" s="9"/>
      <c r="J47" s="9"/>
      <c r="K47" s="9"/>
      <c r="L47" s="9"/>
      <c r="M47" s="9"/>
      <c r="N47" s="9"/>
      <c r="O47" s="9"/>
      <c r="P47" s="9"/>
      <c r="Q47" s="9"/>
      <c r="R47" s="9"/>
      <c r="S47" s="9"/>
      <c r="T47" s="9"/>
    </row>
    <row r="48" spans="1:20" ht="18.75">
      <c r="A48" s="460" t="s">
        <v>142</v>
      </c>
      <c r="B48" s="460"/>
      <c r="C48" s="460"/>
      <c r="D48" s="460"/>
      <c r="E48" s="460"/>
      <c r="F48" s="460"/>
      <c r="G48" s="460"/>
      <c r="H48" s="460"/>
      <c r="I48" s="460"/>
      <c r="J48" s="460"/>
      <c r="K48" s="460"/>
      <c r="L48" s="460"/>
      <c r="M48" s="460"/>
      <c r="N48" s="460"/>
      <c r="O48" s="460"/>
      <c r="P48" s="460"/>
      <c r="Q48" s="460"/>
      <c r="R48" s="460"/>
      <c r="S48" s="460"/>
      <c r="T48" s="9"/>
    </row>
    <row r="49" spans="1:20">
      <c r="A49" s="9"/>
      <c r="B49" s="9"/>
      <c r="C49" s="9"/>
      <c r="D49" s="9"/>
      <c r="E49" s="9"/>
      <c r="F49" s="9"/>
      <c r="G49" s="9"/>
      <c r="H49" s="9"/>
      <c r="I49" s="9"/>
      <c r="J49" s="9"/>
      <c r="K49" s="9"/>
      <c r="L49" s="9"/>
      <c r="M49" s="9"/>
      <c r="N49" s="9"/>
      <c r="O49" s="9"/>
      <c r="P49" s="9"/>
      <c r="Q49" s="9"/>
      <c r="R49" s="9"/>
      <c r="S49" s="9"/>
      <c r="T49" s="9"/>
    </row>
    <row r="52" spans="1:20" hidden="1">
      <c r="B52" s="11" t="s">
        <v>85</v>
      </c>
    </row>
    <row r="53" spans="1:20" hidden="1"/>
  </sheetData>
  <sheetProtection sheet="1" formatCells="0" selectLockedCells="1"/>
  <mergeCells count="19">
    <mergeCell ref="A48:S48"/>
    <mergeCell ref="P2:S4"/>
    <mergeCell ref="B26:J26"/>
    <mergeCell ref="K26:R26"/>
    <mergeCell ref="C27:J27"/>
    <mergeCell ref="C28:J28"/>
    <mergeCell ref="C29:J29"/>
    <mergeCell ref="C30:J30"/>
    <mergeCell ref="A8:S8"/>
    <mergeCell ref="B11:C18"/>
    <mergeCell ref="D11:E14"/>
    <mergeCell ref="F11:R14"/>
    <mergeCell ref="D15:E18"/>
    <mergeCell ref="F15:R18"/>
    <mergeCell ref="P1:S1"/>
    <mergeCell ref="C31:J31"/>
    <mergeCell ref="C32:J32"/>
    <mergeCell ref="C33:J33"/>
    <mergeCell ref="C34:R34"/>
  </mergeCells>
  <phoneticPr fontId="121"/>
  <conditionalFormatting sqref="B27:J33">
    <cfRule type="expression" dxfId="35" priority="9" stopIfTrue="1">
      <formula>$D$11="○"</formula>
    </cfRule>
  </conditionalFormatting>
  <conditionalFormatting sqref="K27:R27">
    <cfRule type="expression" dxfId="34" priority="8" stopIfTrue="1">
      <formula>$B$27="○"</formula>
    </cfRule>
  </conditionalFormatting>
  <conditionalFormatting sqref="K28:R28">
    <cfRule type="expression" dxfId="33" priority="7" stopIfTrue="1">
      <formula>$B$28="○"</formula>
    </cfRule>
  </conditionalFormatting>
  <conditionalFormatting sqref="K29:R29">
    <cfRule type="expression" dxfId="32" priority="6" stopIfTrue="1">
      <formula>$B$29="○"</formula>
    </cfRule>
  </conditionalFormatting>
  <conditionalFormatting sqref="K30:R30">
    <cfRule type="expression" dxfId="31" priority="5" stopIfTrue="1">
      <formula>$B$30="○"</formula>
    </cfRule>
  </conditionalFormatting>
  <conditionalFormatting sqref="K31:R31">
    <cfRule type="expression" dxfId="30" priority="4" stopIfTrue="1">
      <formula>$B$31="○"</formula>
    </cfRule>
  </conditionalFormatting>
  <conditionalFormatting sqref="K32:R32">
    <cfRule type="expression" dxfId="29" priority="3" stopIfTrue="1">
      <formula>$B$32="○"</formula>
    </cfRule>
  </conditionalFormatting>
  <conditionalFormatting sqref="K33:R33">
    <cfRule type="expression" dxfId="28" priority="2" stopIfTrue="1">
      <formula>$B$33="○"</formula>
    </cfRule>
  </conditionalFormatting>
  <conditionalFormatting sqref="B27:R33">
    <cfRule type="expression" dxfId="27" priority="1" stopIfTrue="1">
      <formula>$D$15="○"</formula>
    </cfRule>
  </conditionalFormatting>
  <dataValidations count="3">
    <dataValidation type="list" allowBlank="1" showInputMessage="1" showErrorMessage="1" sqref="D15:E18">
      <formula1>$S$15:$S$17</formula1>
    </dataValidation>
    <dataValidation type="list" allowBlank="1" showInputMessage="1" showErrorMessage="1" sqref="D11:E14">
      <formula1>$S$11:$S$13</formula1>
    </dataValidation>
    <dataValidation type="list" allowBlank="1" showInputMessage="1" showErrorMessage="1" sqref="B27:B33">
      <formula1>$B$52:$B$53</formula1>
    </dataValidation>
  </dataValidations>
  <printOptions horizontalCentered="1"/>
  <pageMargins left="0.78740157480314965" right="0.59055118110236227" top="0.39370078740157483" bottom="0.39370078740157483" header="0.31496062992125984" footer="0.31496062992125984"/>
  <pageSetup paperSize="9" scale="99" orientation="portrait" verticalDpi="30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7">
    <tabColor rgb="FFFFFF00"/>
    <pageSetUpPr fitToPage="1"/>
  </sheetPr>
  <dimension ref="A1:AO61"/>
  <sheetViews>
    <sheetView showGridLines="0" view="pageBreakPreview" zoomScaleNormal="100" zoomScaleSheetLayoutView="100" workbookViewId="0">
      <selection activeCell="D11" sqref="D11:E13"/>
    </sheetView>
  </sheetViews>
  <sheetFormatPr defaultColWidth="6.5" defaultRowHeight="13.5"/>
  <cols>
    <col min="1" max="1" width="4.375" style="11" customWidth="1"/>
    <col min="2" max="2" width="7.5" style="11" customWidth="1"/>
    <col min="3" max="3" width="15" style="11" customWidth="1"/>
    <col min="4" max="5" width="6.5" style="11"/>
    <col min="6" max="6" width="6.5" style="11" customWidth="1"/>
    <col min="7" max="7" width="5.5" style="11" customWidth="1"/>
    <col min="8" max="8" width="6.5" style="11"/>
    <col min="9" max="9" width="6.25" style="11" customWidth="1"/>
    <col min="10" max="10" width="6.5" style="11" customWidth="1"/>
    <col min="11" max="11" width="6.25" style="11" customWidth="1"/>
    <col min="12" max="12" width="6" style="11" customWidth="1"/>
    <col min="13" max="13" width="5.625" style="11" customWidth="1"/>
    <col min="14" max="14" width="8.25" style="11" hidden="1" customWidth="1"/>
    <col min="15" max="16384" width="6.5" style="11"/>
  </cols>
  <sheetData>
    <row r="1" spans="1:15" ht="24">
      <c r="A1" s="9"/>
      <c r="B1" s="9"/>
      <c r="C1" s="9"/>
      <c r="D1" s="9"/>
      <c r="E1" s="9"/>
      <c r="F1" s="9"/>
      <c r="G1" s="9"/>
      <c r="H1" s="9"/>
      <c r="I1" s="9"/>
      <c r="J1" s="120"/>
      <c r="K1" s="637" t="s">
        <v>431</v>
      </c>
      <c r="L1" s="637"/>
      <c r="M1" s="637"/>
      <c r="N1" s="9"/>
      <c r="O1" s="238"/>
    </row>
    <row r="2" spans="1:15" ht="13.5" customHeight="1">
      <c r="A2" s="9"/>
      <c r="B2" s="9"/>
      <c r="C2" s="9"/>
      <c r="D2" s="9"/>
      <c r="E2" s="9"/>
      <c r="F2" s="9"/>
      <c r="G2" s="9"/>
      <c r="H2" s="9"/>
      <c r="I2" s="9"/>
      <c r="J2" s="9"/>
      <c r="K2" s="853" t="s">
        <v>384</v>
      </c>
      <c r="L2" s="853"/>
      <c r="M2" s="853"/>
      <c r="N2" s="9"/>
      <c r="O2" s="238"/>
    </row>
    <row r="3" spans="1:15" ht="13.5" customHeight="1">
      <c r="A3" s="9"/>
      <c r="B3" s="9"/>
      <c r="C3" s="9"/>
      <c r="D3" s="9"/>
      <c r="E3" s="9"/>
      <c r="F3" s="9"/>
      <c r="G3" s="9"/>
      <c r="H3" s="9"/>
      <c r="I3" s="9"/>
      <c r="J3" s="9"/>
      <c r="K3" s="853"/>
      <c r="L3" s="853"/>
      <c r="M3" s="853"/>
      <c r="N3" s="9"/>
      <c r="O3" s="238"/>
    </row>
    <row r="4" spans="1:15" ht="13.5" customHeight="1">
      <c r="A4" s="9"/>
      <c r="B4" s="9"/>
      <c r="C4" s="9"/>
      <c r="D4" s="9"/>
      <c r="E4" s="9"/>
      <c r="F4" s="9"/>
      <c r="G4" s="9"/>
      <c r="H4" s="9"/>
      <c r="I4" s="9"/>
      <c r="J4" s="9"/>
      <c r="K4" s="853"/>
      <c r="L4" s="853"/>
      <c r="M4" s="853"/>
      <c r="N4" s="9"/>
      <c r="O4" s="238"/>
    </row>
    <row r="5" spans="1:15">
      <c r="A5" s="9"/>
      <c r="B5" s="9"/>
      <c r="C5" s="9"/>
      <c r="D5" s="9"/>
      <c r="E5" s="9"/>
      <c r="F5" s="9"/>
      <c r="G5" s="9"/>
      <c r="H5" s="9"/>
      <c r="I5" s="9"/>
      <c r="J5" s="9"/>
      <c r="K5" s="9"/>
      <c r="L5" s="9"/>
      <c r="M5" s="9"/>
      <c r="N5" s="9"/>
      <c r="O5" s="238"/>
    </row>
    <row r="6" spans="1:15">
      <c r="A6" s="9"/>
      <c r="B6" s="9"/>
      <c r="C6" s="9"/>
      <c r="D6" s="9"/>
      <c r="E6" s="9"/>
      <c r="F6" s="9"/>
      <c r="G6" s="9"/>
      <c r="H6" s="9"/>
      <c r="I6" s="9"/>
      <c r="J6" s="9"/>
      <c r="K6" s="9"/>
      <c r="L6" s="9"/>
      <c r="M6" s="9"/>
      <c r="N6" s="9"/>
      <c r="O6" s="238"/>
    </row>
    <row r="7" spans="1:15">
      <c r="A7" s="9"/>
      <c r="B7" s="9"/>
      <c r="C7" s="9"/>
      <c r="D7" s="9"/>
      <c r="E7" s="9"/>
      <c r="F7" s="9"/>
      <c r="G7" s="9"/>
      <c r="H7" s="9"/>
      <c r="I7" s="9"/>
      <c r="J7" s="9"/>
      <c r="K7" s="9"/>
      <c r="L7" s="9"/>
      <c r="M7" s="9"/>
      <c r="N7" s="9"/>
      <c r="O7" s="238"/>
    </row>
    <row r="8" spans="1:15" ht="17.25">
      <c r="A8" s="423" t="s">
        <v>175</v>
      </c>
      <c r="B8" s="423"/>
      <c r="C8" s="423"/>
      <c r="D8" s="423"/>
      <c r="E8" s="423"/>
      <c r="F8" s="423"/>
      <c r="G8" s="423"/>
      <c r="H8" s="423"/>
      <c r="I8" s="423"/>
      <c r="J8" s="423"/>
      <c r="K8" s="423"/>
      <c r="L8" s="423"/>
      <c r="M8" s="423"/>
      <c r="N8" s="9"/>
      <c r="O8" s="238"/>
    </row>
    <row r="9" spans="1:15">
      <c r="A9" s="181"/>
      <c r="B9" s="181"/>
      <c r="C9" s="181"/>
      <c r="D9" s="181"/>
      <c r="E9" s="181"/>
      <c r="F9" s="181"/>
      <c r="G9" s="181"/>
      <c r="H9" s="181"/>
      <c r="I9" s="181"/>
      <c r="J9" s="181"/>
      <c r="K9" s="181"/>
      <c r="L9" s="181"/>
      <c r="M9" s="181"/>
      <c r="N9" s="9"/>
      <c r="O9" s="238"/>
    </row>
    <row r="10" spans="1:15">
      <c r="A10" s="9"/>
      <c r="B10" s="9"/>
      <c r="C10" s="9"/>
      <c r="D10" s="9"/>
      <c r="E10" s="9"/>
      <c r="F10" s="9"/>
      <c r="G10" s="9"/>
      <c r="H10" s="9"/>
      <c r="I10" s="9"/>
      <c r="J10" s="9"/>
      <c r="K10" s="9"/>
      <c r="L10" s="9"/>
      <c r="M10" s="9"/>
      <c r="N10" s="9"/>
      <c r="O10" s="238"/>
    </row>
    <row r="11" spans="1:15" ht="17.25" customHeight="1">
      <c r="A11" s="9"/>
      <c r="B11" s="1052" t="s">
        <v>247</v>
      </c>
      <c r="C11" s="1053"/>
      <c r="D11" s="431"/>
      <c r="E11" s="432"/>
      <c r="F11" s="437" t="s">
        <v>221</v>
      </c>
      <c r="G11" s="438"/>
      <c r="H11" s="438"/>
      <c r="I11" s="438"/>
      <c r="J11" s="438"/>
      <c r="K11" s="438"/>
      <c r="L11" s="439"/>
      <c r="M11" s="10" t="s">
        <v>85</v>
      </c>
      <c r="N11" s="10">
        <v>25</v>
      </c>
      <c r="O11" s="238"/>
    </row>
    <row r="12" spans="1:15" ht="17.25" customHeight="1">
      <c r="A12" s="9"/>
      <c r="B12" s="1054"/>
      <c r="C12" s="1055"/>
      <c r="D12" s="433"/>
      <c r="E12" s="434"/>
      <c r="F12" s="440"/>
      <c r="G12" s="441"/>
      <c r="H12" s="441"/>
      <c r="I12" s="441"/>
      <c r="J12" s="441"/>
      <c r="K12" s="441"/>
      <c r="L12" s="442"/>
      <c r="M12" s="10"/>
      <c r="N12" s="10">
        <v>26</v>
      </c>
      <c r="O12" s="238"/>
    </row>
    <row r="13" spans="1:15" ht="17.25" customHeight="1">
      <c r="A13" s="9"/>
      <c r="B13" s="1054"/>
      <c r="C13" s="1055"/>
      <c r="D13" s="435"/>
      <c r="E13" s="436"/>
      <c r="F13" s="443"/>
      <c r="G13" s="443"/>
      <c r="H13" s="443"/>
      <c r="I13" s="443"/>
      <c r="J13" s="443"/>
      <c r="K13" s="443"/>
      <c r="L13" s="444"/>
      <c r="M13" s="10"/>
      <c r="N13" s="231">
        <v>27</v>
      </c>
      <c r="O13" s="238"/>
    </row>
    <row r="14" spans="1:15" ht="17.25" customHeight="1">
      <c r="A14" s="9"/>
      <c r="B14" s="1054"/>
      <c r="C14" s="1055"/>
      <c r="D14" s="431"/>
      <c r="E14" s="432"/>
      <c r="F14" s="437" t="s">
        <v>222</v>
      </c>
      <c r="G14" s="438"/>
      <c r="H14" s="438"/>
      <c r="I14" s="438"/>
      <c r="J14" s="438"/>
      <c r="K14" s="438"/>
      <c r="L14" s="439"/>
      <c r="M14" s="10" t="s">
        <v>85</v>
      </c>
      <c r="N14" s="9"/>
      <c r="O14" s="238"/>
    </row>
    <row r="15" spans="1:15" ht="17.25" customHeight="1">
      <c r="A15" s="9"/>
      <c r="B15" s="1054"/>
      <c r="C15" s="1055"/>
      <c r="D15" s="433"/>
      <c r="E15" s="434"/>
      <c r="F15" s="440"/>
      <c r="G15" s="441"/>
      <c r="H15" s="441"/>
      <c r="I15" s="441"/>
      <c r="J15" s="441"/>
      <c r="K15" s="441"/>
      <c r="L15" s="442"/>
      <c r="M15" s="10"/>
      <c r="N15" s="9"/>
      <c r="O15" s="238"/>
    </row>
    <row r="16" spans="1:15" ht="17.25" customHeight="1">
      <c r="A16" s="9"/>
      <c r="B16" s="1056"/>
      <c r="C16" s="1057"/>
      <c r="D16" s="435"/>
      <c r="E16" s="436"/>
      <c r="F16" s="443"/>
      <c r="G16" s="443"/>
      <c r="H16" s="443"/>
      <c r="I16" s="443"/>
      <c r="J16" s="443"/>
      <c r="K16" s="443"/>
      <c r="L16" s="444"/>
      <c r="M16" s="9"/>
      <c r="N16" s="9"/>
      <c r="O16" s="238"/>
    </row>
    <row r="17" spans="1:41">
      <c r="A17" s="9"/>
      <c r="B17" s="13"/>
      <c r="C17" s="13"/>
      <c r="D17" s="31" t="str">
        <f>IF(COUNTBLANK(D11:E16)=12,"　↑　該当する方に○",IF(COUNTBLANK(D11:E16)=10,"　↑　どちらか一方に○",""))</f>
        <v>　↑　該当する方に○</v>
      </c>
      <c r="E17" s="32"/>
      <c r="F17" s="13"/>
      <c r="G17" s="13"/>
      <c r="H17" s="13"/>
      <c r="I17" s="13"/>
      <c r="J17" s="13"/>
      <c r="K17" s="13"/>
      <c r="L17" s="13"/>
      <c r="M17" s="9"/>
      <c r="N17" s="9"/>
      <c r="O17" s="238"/>
    </row>
    <row r="18" spans="1:41">
      <c r="A18" s="9"/>
      <c r="B18" s="13"/>
      <c r="C18" s="13"/>
      <c r="D18" s="13"/>
      <c r="E18" s="13"/>
      <c r="F18" s="13"/>
      <c r="G18" s="13"/>
      <c r="H18" s="13"/>
      <c r="I18" s="13"/>
      <c r="J18" s="13"/>
      <c r="K18" s="13"/>
      <c r="L18" s="13"/>
      <c r="M18" s="9"/>
      <c r="N18" s="9"/>
      <c r="O18" s="238"/>
    </row>
    <row r="19" spans="1:41">
      <c r="A19" s="9"/>
      <c r="B19" s="13"/>
      <c r="C19" s="13"/>
      <c r="D19" s="13"/>
      <c r="E19" s="13"/>
      <c r="F19" s="13"/>
      <c r="G19" s="13"/>
      <c r="H19" s="13"/>
      <c r="I19" s="13"/>
      <c r="J19" s="13"/>
      <c r="K19" s="13"/>
      <c r="L19" s="13"/>
      <c r="M19" s="9"/>
      <c r="N19" s="9"/>
      <c r="O19" s="238"/>
    </row>
    <row r="20" spans="1:41">
      <c r="A20" s="9"/>
      <c r="B20" s="13"/>
      <c r="C20" s="13"/>
      <c r="D20" s="13"/>
      <c r="E20" s="13"/>
      <c r="F20" s="13"/>
      <c r="G20" s="13"/>
      <c r="H20" s="13"/>
      <c r="I20" s="13"/>
      <c r="J20" s="13"/>
      <c r="K20" s="13"/>
      <c r="L20" s="13"/>
      <c r="M20" s="9"/>
      <c r="N20" s="9"/>
      <c r="O20" s="238"/>
      <c r="AO20" s="9"/>
    </row>
    <row r="21" spans="1:41">
      <c r="A21" s="9"/>
      <c r="B21" s="13"/>
      <c r="C21" s="13"/>
      <c r="D21" s="13"/>
      <c r="E21" s="13"/>
      <c r="F21" s="13"/>
      <c r="G21" s="13"/>
      <c r="H21" s="13"/>
      <c r="I21" s="13"/>
      <c r="J21" s="13"/>
      <c r="K21" s="13"/>
      <c r="L21" s="13"/>
      <c r="M21" s="9"/>
      <c r="N21" s="9"/>
      <c r="O21" s="238"/>
    </row>
    <row r="22" spans="1:41">
      <c r="A22" s="9"/>
      <c r="B22" s="13" t="s">
        <v>223</v>
      </c>
      <c r="C22" s="13"/>
      <c r="D22" s="13"/>
      <c r="E22" s="13"/>
      <c r="F22" s="13"/>
      <c r="G22" s="13"/>
      <c r="H22" s="13"/>
      <c r="I22" s="13"/>
      <c r="J22" s="13"/>
      <c r="K22" s="13"/>
      <c r="L22" s="13"/>
      <c r="M22" s="9"/>
      <c r="N22" s="9"/>
      <c r="O22" s="238"/>
    </row>
    <row r="23" spans="1:41" ht="13.5" customHeight="1">
      <c r="A23" s="9"/>
      <c r="B23" s="801" t="s">
        <v>26</v>
      </c>
      <c r="C23" s="836"/>
      <c r="D23" s="1169" t="s">
        <v>66</v>
      </c>
      <c r="E23" s="1170"/>
      <c r="F23" s="1170"/>
      <c r="G23" s="1170"/>
      <c r="H23" s="844"/>
      <c r="I23" s="1175" t="s">
        <v>26</v>
      </c>
      <c r="J23" s="1175"/>
      <c r="K23" s="1175"/>
      <c r="L23" s="1176"/>
      <c r="M23" s="9"/>
      <c r="N23" s="9"/>
      <c r="O23" s="238"/>
    </row>
    <row r="24" spans="1:41" ht="13.5" customHeight="1">
      <c r="A24" s="9"/>
      <c r="B24" s="836"/>
      <c r="C24" s="836"/>
      <c r="D24" s="1171"/>
      <c r="E24" s="1172"/>
      <c r="F24" s="1172"/>
      <c r="G24" s="1172"/>
      <c r="H24" s="845"/>
      <c r="I24" s="1177"/>
      <c r="J24" s="1177"/>
      <c r="K24" s="1177"/>
      <c r="L24" s="1178"/>
      <c r="M24" s="9"/>
      <c r="N24" s="9"/>
      <c r="O24" s="238"/>
    </row>
    <row r="25" spans="1:41" ht="13.5" customHeight="1">
      <c r="A25" s="9"/>
      <c r="B25" s="836"/>
      <c r="C25" s="836"/>
      <c r="D25" s="1173"/>
      <c r="E25" s="1174"/>
      <c r="F25" s="1174"/>
      <c r="G25" s="1174"/>
      <c r="H25" s="846"/>
      <c r="I25" s="1179"/>
      <c r="J25" s="1179"/>
      <c r="K25" s="1179"/>
      <c r="L25" s="1180"/>
      <c r="M25" s="9"/>
      <c r="N25" s="9"/>
      <c r="O25" s="238"/>
    </row>
    <row r="26" spans="1:41" ht="13.5" customHeight="1">
      <c r="A26" s="9"/>
      <c r="B26" s="801" t="s">
        <v>17</v>
      </c>
      <c r="C26" s="836"/>
      <c r="D26" s="1152"/>
      <c r="E26" s="1153"/>
      <c r="F26" s="1153"/>
      <c r="G26" s="1153"/>
      <c r="H26" s="1153"/>
      <c r="I26" s="1153"/>
      <c r="J26" s="1153"/>
      <c r="K26" s="1153"/>
      <c r="L26" s="1154"/>
      <c r="M26" s="9"/>
      <c r="N26" s="9"/>
      <c r="O26" s="238"/>
    </row>
    <row r="27" spans="1:41">
      <c r="A27" s="9"/>
      <c r="B27" s="836"/>
      <c r="C27" s="836"/>
      <c r="D27" s="1155"/>
      <c r="E27" s="1156"/>
      <c r="F27" s="1156"/>
      <c r="G27" s="1156"/>
      <c r="H27" s="1156"/>
      <c r="I27" s="1156"/>
      <c r="J27" s="1156"/>
      <c r="K27" s="1156"/>
      <c r="L27" s="1157"/>
      <c r="M27" s="9"/>
      <c r="N27" s="9"/>
      <c r="O27" s="238"/>
    </row>
    <row r="28" spans="1:41">
      <c r="A28" s="9"/>
      <c r="B28" s="836"/>
      <c r="C28" s="836"/>
      <c r="D28" s="1158"/>
      <c r="E28" s="1159"/>
      <c r="F28" s="1159"/>
      <c r="G28" s="1159"/>
      <c r="H28" s="1159"/>
      <c r="I28" s="1159"/>
      <c r="J28" s="1159"/>
      <c r="K28" s="1159"/>
      <c r="L28" s="1160"/>
      <c r="M28" s="9"/>
      <c r="N28" s="9"/>
      <c r="O28" s="238"/>
    </row>
    <row r="29" spans="1:41" ht="13.5" customHeight="1">
      <c r="A29" s="9"/>
      <c r="B29" s="425" t="s">
        <v>184</v>
      </c>
      <c r="C29" s="426"/>
      <c r="D29" s="1152"/>
      <c r="E29" s="1153"/>
      <c r="F29" s="1153"/>
      <c r="G29" s="1153"/>
      <c r="H29" s="1153"/>
      <c r="I29" s="1153"/>
      <c r="J29" s="1153"/>
      <c r="K29" s="1153"/>
      <c r="L29" s="1154"/>
      <c r="M29" s="9"/>
      <c r="N29" s="9"/>
      <c r="O29" s="238"/>
    </row>
    <row r="30" spans="1:41">
      <c r="A30" s="9"/>
      <c r="B30" s="427"/>
      <c r="C30" s="428"/>
      <c r="D30" s="1155"/>
      <c r="E30" s="1156"/>
      <c r="F30" s="1156"/>
      <c r="G30" s="1156"/>
      <c r="H30" s="1156"/>
      <c r="I30" s="1156"/>
      <c r="J30" s="1156"/>
      <c r="K30" s="1156"/>
      <c r="L30" s="1157"/>
      <c r="M30" s="9"/>
      <c r="N30" s="9"/>
      <c r="O30" s="238"/>
    </row>
    <row r="31" spans="1:41">
      <c r="A31" s="9"/>
      <c r="B31" s="429"/>
      <c r="C31" s="430"/>
      <c r="D31" s="1158"/>
      <c r="E31" s="1159"/>
      <c r="F31" s="1159"/>
      <c r="G31" s="1159"/>
      <c r="H31" s="1159"/>
      <c r="I31" s="1159"/>
      <c r="J31" s="1159"/>
      <c r="K31" s="1159"/>
      <c r="L31" s="1160"/>
      <c r="M31" s="9"/>
      <c r="N31" s="9"/>
      <c r="O31" s="238"/>
    </row>
    <row r="32" spans="1:41">
      <c r="A32" s="9"/>
      <c r="B32" s="45"/>
      <c r="C32" s="45"/>
      <c r="D32" s="48"/>
      <c r="E32" s="48"/>
      <c r="F32" s="48"/>
      <c r="G32" s="48"/>
      <c r="H32" s="48"/>
      <c r="I32" s="48"/>
      <c r="J32" s="48"/>
      <c r="K32" s="48"/>
      <c r="L32" s="48"/>
      <c r="M32" s="9"/>
      <c r="N32" s="9"/>
      <c r="O32" s="238"/>
    </row>
    <row r="33" spans="1:15">
      <c r="A33" s="9"/>
      <c r="B33" s="9"/>
      <c r="C33" s="9"/>
      <c r="D33" s="9"/>
      <c r="E33" s="9"/>
      <c r="F33" s="9"/>
      <c r="G33" s="9"/>
      <c r="H33" s="9"/>
      <c r="I33" s="9"/>
      <c r="J33" s="9"/>
      <c r="K33" s="9"/>
      <c r="L33" s="9"/>
      <c r="M33" s="9"/>
      <c r="N33" s="9"/>
      <c r="O33" s="238"/>
    </row>
    <row r="34" spans="1:15" ht="13.5" customHeight="1">
      <c r="A34" s="9"/>
      <c r="B34" s="470" t="s">
        <v>230</v>
      </c>
      <c r="C34" s="1161"/>
      <c r="D34" s="1166"/>
      <c r="E34" s="1146" t="s">
        <v>66</v>
      </c>
      <c r="F34" s="607"/>
      <c r="G34" s="1146" t="s">
        <v>67</v>
      </c>
      <c r="H34" s="607"/>
      <c r="I34" s="1146" t="s">
        <v>68</v>
      </c>
      <c r="J34" s="607"/>
      <c r="K34" s="1146" t="s">
        <v>69</v>
      </c>
      <c r="L34" s="1149"/>
      <c r="M34" s="9"/>
      <c r="N34" s="9"/>
      <c r="O34" s="238"/>
    </row>
    <row r="35" spans="1:15" ht="13.5" customHeight="1">
      <c r="A35" s="9"/>
      <c r="B35" s="1162"/>
      <c r="C35" s="1163"/>
      <c r="D35" s="1167"/>
      <c r="E35" s="1147"/>
      <c r="F35" s="465"/>
      <c r="G35" s="1147"/>
      <c r="H35" s="465"/>
      <c r="I35" s="1147"/>
      <c r="J35" s="465"/>
      <c r="K35" s="1147"/>
      <c r="L35" s="1150"/>
      <c r="M35" s="9"/>
      <c r="N35" s="9"/>
      <c r="O35" s="238"/>
    </row>
    <row r="36" spans="1:15" ht="13.5" customHeight="1">
      <c r="A36" s="9"/>
      <c r="B36" s="1164"/>
      <c r="C36" s="1165"/>
      <c r="D36" s="1168"/>
      <c r="E36" s="1148"/>
      <c r="F36" s="614"/>
      <c r="G36" s="1148"/>
      <c r="H36" s="614"/>
      <c r="I36" s="1148"/>
      <c r="J36" s="614"/>
      <c r="K36" s="1148"/>
      <c r="L36" s="1151"/>
      <c r="M36" s="9"/>
      <c r="N36" s="9"/>
      <c r="O36" s="238"/>
    </row>
    <row r="37" spans="1:15">
      <c r="A37" s="9"/>
      <c r="B37" s="9"/>
      <c r="C37" s="9"/>
      <c r="D37" s="9"/>
      <c r="E37" s="9"/>
      <c r="F37" s="9"/>
      <c r="G37" s="9"/>
      <c r="H37" s="9"/>
      <c r="I37" s="9"/>
      <c r="J37" s="9"/>
      <c r="K37" s="9"/>
      <c r="L37" s="9"/>
      <c r="M37" s="9"/>
      <c r="N37" s="9"/>
      <c r="O37" s="238"/>
    </row>
    <row r="38" spans="1:15" s="34" customFormat="1" ht="14.25">
      <c r="A38" s="33"/>
      <c r="B38" s="94" t="s">
        <v>186</v>
      </c>
      <c r="C38" s="33"/>
      <c r="D38" s="33"/>
      <c r="E38" s="33"/>
      <c r="F38" s="33"/>
      <c r="G38" s="33"/>
      <c r="H38" s="33"/>
      <c r="I38" s="33"/>
      <c r="J38" s="33"/>
      <c r="K38" s="33"/>
      <c r="L38" s="33"/>
      <c r="M38" s="33"/>
      <c r="N38" s="33"/>
      <c r="O38" s="241"/>
    </row>
    <row r="39" spans="1:15">
      <c r="A39" s="9"/>
      <c r="B39" s="9"/>
      <c r="C39" s="9"/>
      <c r="D39" s="9"/>
      <c r="E39" s="9"/>
      <c r="F39" s="9"/>
      <c r="G39" s="9"/>
      <c r="H39" s="9"/>
      <c r="I39" s="9"/>
      <c r="J39" s="9"/>
      <c r="K39" s="9"/>
      <c r="L39" s="9"/>
      <c r="M39" s="9"/>
      <c r="N39" s="9"/>
      <c r="O39" s="238"/>
    </row>
    <row r="40" spans="1:15">
      <c r="A40" s="9"/>
      <c r="B40" s="9"/>
      <c r="C40" s="9"/>
      <c r="D40" s="9"/>
      <c r="E40" s="9"/>
      <c r="F40" s="9"/>
      <c r="G40" s="9"/>
      <c r="H40" s="9"/>
      <c r="I40" s="9"/>
      <c r="J40" s="9"/>
      <c r="K40" s="9"/>
      <c r="L40" s="9"/>
      <c r="M40" s="9"/>
      <c r="N40" s="9"/>
      <c r="O40" s="238"/>
    </row>
    <row r="41" spans="1:15">
      <c r="A41" s="9"/>
      <c r="B41" s="9"/>
      <c r="C41" s="9"/>
      <c r="D41" s="9"/>
      <c r="E41" s="9"/>
      <c r="F41" s="9"/>
      <c r="G41" s="9"/>
      <c r="H41" s="9"/>
      <c r="I41" s="9"/>
      <c r="J41" s="9"/>
      <c r="K41" s="9"/>
      <c r="L41" s="9"/>
      <c r="M41" s="9"/>
      <c r="N41" s="9"/>
      <c r="O41" s="238"/>
    </row>
    <row r="42" spans="1:15" s="34" customFormat="1" ht="14.25">
      <c r="A42" s="33"/>
      <c r="B42" s="94"/>
      <c r="C42" s="33"/>
      <c r="D42" s="33"/>
      <c r="E42" s="33"/>
      <c r="F42" s="33"/>
      <c r="G42" s="33"/>
      <c r="H42" s="33"/>
      <c r="I42" s="33"/>
      <c r="J42" s="33"/>
      <c r="K42" s="33"/>
      <c r="L42" s="33"/>
      <c r="M42" s="33"/>
      <c r="N42" s="33"/>
      <c r="O42" s="241"/>
    </row>
    <row r="43" spans="1:15" s="34" customFormat="1" ht="14.25">
      <c r="A43" s="33"/>
      <c r="B43" s="53"/>
      <c r="C43" s="36"/>
      <c r="D43" s="33"/>
      <c r="E43" s="33"/>
      <c r="F43" s="33"/>
      <c r="G43" s="33"/>
      <c r="H43" s="33"/>
      <c r="I43" s="33"/>
      <c r="J43" s="33"/>
      <c r="K43" s="33"/>
      <c r="L43" s="33"/>
      <c r="M43" s="33"/>
      <c r="N43" s="33"/>
      <c r="O43" s="241"/>
    </row>
    <row r="44" spans="1:15">
      <c r="A44" s="9"/>
      <c r="B44" s="9"/>
      <c r="C44" s="9"/>
      <c r="D44" s="9"/>
      <c r="E44" s="9"/>
      <c r="F44" s="9"/>
      <c r="G44" s="9"/>
      <c r="H44" s="9"/>
      <c r="I44" s="9"/>
      <c r="J44" s="9"/>
      <c r="K44" s="9"/>
      <c r="L44" s="9"/>
      <c r="M44" s="9"/>
      <c r="N44" s="9"/>
      <c r="O44" s="238"/>
    </row>
    <row r="45" spans="1:15">
      <c r="A45" s="9"/>
      <c r="B45" s="9"/>
      <c r="C45" s="9"/>
      <c r="D45" s="9"/>
      <c r="E45" s="9"/>
      <c r="F45" s="9"/>
      <c r="G45" s="9"/>
      <c r="H45" s="9"/>
      <c r="I45" s="9"/>
      <c r="J45" s="9"/>
      <c r="K45" s="9"/>
      <c r="L45" s="9"/>
      <c r="M45" s="9"/>
      <c r="N45" s="9"/>
      <c r="O45" s="238"/>
    </row>
    <row r="46" spans="1:15">
      <c r="A46" s="9"/>
      <c r="B46" s="9"/>
      <c r="C46" s="9"/>
      <c r="D46" s="9"/>
      <c r="E46" s="9"/>
      <c r="F46" s="9"/>
      <c r="G46" s="9"/>
      <c r="H46" s="9"/>
      <c r="I46" s="9"/>
      <c r="J46" s="9"/>
      <c r="K46" s="9"/>
      <c r="L46" s="9"/>
      <c r="M46" s="9"/>
      <c r="N46" s="9"/>
      <c r="O46" s="238"/>
    </row>
    <row r="47" spans="1:15">
      <c r="A47" s="9"/>
      <c r="B47" s="9"/>
      <c r="C47" s="9"/>
      <c r="D47" s="9"/>
      <c r="E47" s="9"/>
      <c r="F47" s="9"/>
      <c r="G47" s="9"/>
      <c r="H47" s="9"/>
      <c r="I47" s="9"/>
      <c r="J47" s="9"/>
      <c r="K47" s="9"/>
      <c r="L47" s="9"/>
      <c r="M47" s="9"/>
      <c r="N47" s="9"/>
      <c r="O47" s="238"/>
    </row>
    <row r="48" spans="1:15">
      <c r="A48" s="9"/>
      <c r="B48" s="9"/>
      <c r="C48" s="9"/>
      <c r="D48" s="9"/>
      <c r="E48" s="9"/>
      <c r="F48" s="9"/>
      <c r="G48" s="9"/>
      <c r="H48" s="9"/>
      <c r="I48" s="9"/>
      <c r="J48" s="9"/>
      <c r="K48" s="9"/>
      <c r="L48" s="9"/>
      <c r="M48" s="9"/>
      <c r="N48" s="9"/>
      <c r="O48" s="238"/>
    </row>
    <row r="49" spans="1:15">
      <c r="A49" s="9"/>
      <c r="B49" s="9"/>
      <c r="C49" s="9"/>
      <c r="D49" s="9"/>
      <c r="E49" s="9"/>
      <c r="F49" s="9"/>
      <c r="G49" s="9"/>
      <c r="H49" s="9"/>
      <c r="I49" s="9"/>
      <c r="J49" s="9"/>
      <c r="K49" s="9"/>
      <c r="L49" s="9"/>
      <c r="M49" s="9"/>
      <c r="N49" s="9"/>
      <c r="O49" s="238"/>
    </row>
    <row r="50" spans="1:15">
      <c r="A50" s="9"/>
      <c r="B50" s="9"/>
      <c r="C50" s="9"/>
      <c r="D50" s="9"/>
      <c r="E50" s="9"/>
      <c r="F50" s="9"/>
      <c r="G50" s="9"/>
      <c r="H50" s="9"/>
      <c r="I50" s="9"/>
      <c r="J50" s="9"/>
      <c r="K50" s="9"/>
      <c r="L50" s="9"/>
      <c r="M50" s="9"/>
      <c r="N50" s="9"/>
      <c r="O50" s="238"/>
    </row>
    <row r="51" spans="1:15">
      <c r="A51" s="9"/>
      <c r="B51" s="9"/>
      <c r="C51" s="9"/>
      <c r="D51" s="9"/>
      <c r="E51" s="9"/>
      <c r="F51" s="9"/>
      <c r="G51" s="9"/>
      <c r="H51" s="9"/>
      <c r="I51" s="9"/>
      <c r="J51" s="9"/>
      <c r="K51" s="9"/>
      <c r="L51" s="9"/>
      <c r="M51" s="9"/>
      <c r="N51" s="9"/>
      <c r="O51" s="238"/>
    </row>
    <row r="52" spans="1:15">
      <c r="A52" s="9"/>
      <c r="B52" s="9"/>
      <c r="C52" s="9"/>
      <c r="D52" s="9"/>
      <c r="E52" s="9"/>
      <c r="F52" s="9"/>
      <c r="G52" s="9"/>
      <c r="H52" s="9"/>
      <c r="I52" s="9"/>
      <c r="J52" s="9"/>
      <c r="K52" s="9"/>
      <c r="L52" s="9"/>
      <c r="M52" s="9"/>
      <c r="N52" s="9"/>
      <c r="O52" s="238"/>
    </row>
    <row r="53" spans="1:15">
      <c r="A53" s="9"/>
      <c r="B53" s="9"/>
      <c r="C53" s="9"/>
      <c r="D53" s="9"/>
      <c r="E53" s="9"/>
      <c r="F53" s="9"/>
      <c r="G53" s="9"/>
      <c r="H53" s="9"/>
      <c r="I53" s="9"/>
      <c r="J53" s="9"/>
      <c r="K53" s="9"/>
      <c r="L53" s="9"/>
      <c r="M53" s="9"/>
      <c r="N53" s="9"/>
      <c r="O53" s="238"/>
    </row>
    <row r="54" spans="1:15">
      <c r="A54" s="9"/>
      <c r="B54" s="9"/>
      <c r="C54" s="9"/>
      <c r="D54" s="9"/>
      <c r="E54" s="9"/>
      <c r="F54" s="9"/>
      <c r="G54" s="9"/>
      <c r="H54" s="9"/>
      <c r="I54" s="9"/>
      <c r="J54" s="9"/>
      <c r="K54" s="9"/>
      <c r="L54" s="9"/>
      <c r="M54" s="9"/>
      <c r="N54" s="9"/>
      <c r="O54" s="238"/>
    </row>
    <row r="55" spans="1:15">
      <c r="A55" s="9"/>
      <c r="B55" s="9"/>
      <c r="C55" s="9"/>
      <c r="D55" s="9"/>
      <c r="E55" s="9"/>
      <c r="F55" s="9"/>
      <c r="G55" s="9"/>
      <c r="H55" s="9"/>
      <c r="I55" s="9"/>
      <c r="J55" s="9"/>
      <c r="K55" s="9"/>
      <c r="L55" s="9"/>
      <c r="M55" s="9"/>
      <c r="N55" s="9"/>
      <c r="O55" s="238"/>
    </row>
    <row r="56" spans="1:15">
      <c r="A56" s="9"/>
      <c r="B56" s="9"/>
      <c r="C56" s="9"/>
      <c r="D56" s="9"/>
      <c r="E56" s="9"/>
      <c r="F56" s="9"/>
      <c r="G56" s="9"/>
      <c r="H56" s="9"/>
      <c r="I56" s="9"/>
      <c r="J56" s="9"/>
      <c r="K56" s="9"/>
      <c r="L56" s="9"/>
      <c r="M56" s="9"/>
      <c r="N56" s="9"/>
      <c r="O56" s="238"/>
    </row>
    <row r="57" spans="1:15">
      <c r="A57" s="9"/>
      <c r="B57" s="9"/>
      <c r="C57" s="9"/>
      <c r="D57" s="9"/>
      <c r="E57" s="9"/>
      <c r="F57" s="9"/>
      <c r="G57" s="9"/>
      <c r="H57" s="9"/>
      <c r="I57" s="9"/>
      <c r="J57" s="9"/>
      <c r="K57" s="9"/>
      <c r="L57" s="9"/>
      <c r="M57" s="9"/>
      <c r="N57" s="9"/>
      <c r="O57" s="238"/>
    </row>
    <row r="58" spans="1:15">
      <c r="A58" s="9"/>
      <c r="B58" s="9"/>
      <c r="C58" s="9"/>
      <c r="D58" s="9"/>
      <c r="E58" s="9"/>
      <c r="F58" s="9"/>
      <c r="G58" s="9"/>
      <c r="H58" s="9"/>
      <c r="I58" s="9"/>
      <c r="J58" s="9"/>
      <c r="K58" s="9"/>
      <c r="L58" s="9"/>
      <c r="M58" s="9"/>
      <c r="N58" s="9"/>
      <c r="O58" s="238"/>
    </row>
    <row r="59" spans="1:15">
      <c r="A59" s="9"/>
      <c r="B59" s="9"/>
      <c r="C59" s="9"/>
      <c r="D59" s="9"/>
      <c r="E59" s="9"/>
      <c r="F59" s="9"/>
      <c r="G59" s="9"/>
      <c r="H59" s="9"/>
      <c r="I59" s="9"/>
      <c r="J59" s="9"/>
      <c r="K59" s="9"/>
      <c r="L59" s="9"/>
      <c r="M59" s="9"/>
      <c r="N59" s="9"/>
      <c r="O59" s="238"/>
    </row>
    <row r="60" spans="1:15" ht="18.75">
      <c r="A60" s="460" t="s">
        <v>142</v>
      </c>
      <c r="B60" s="460"/>
      <c r="C60" s="460"/>
      <c r="D60" s="460"/>
      <c r="E60" s="460"/>
      <c r="F60" s="460"/>
      <c r="G60" s="460"/>
      <c r="H60" s="460"/>
      <c r="I60" s="460"/>
      <c r="J60" s="460"/>
      <c r="K60" s="460"/>
      <c r="L60" s="460"/>
      <c r="M60" s="460"/>
      <c r="N60" s="9"/>
      <c r="O60" s="238"/>
    </row>
    <row r="61" spans="1:15">
      <c r="A61" s="9"/>
      <c r="B61" s="9"/>
      <c r="C61" s="9"/>
      <c r="D61" s="9"/>
      <c r="E61" s="9"/>
      <c r="F61" s="9"/>
      <c r="G61" s="9"/>
      <c r="H61" s="9"/>
      <c r="I61" s="9"/>
      <c r="J61" s="9"/>
      <c r="K61" s="9"/>
      <c r="L61" s="9"/>
      <c r="M61" s="9"/>
      <c r="N61" s="9"/>
      <c r="O61" s="238"/>
    </row>
  </sheetData>
  <sheetProtection sheet="1" objects="1" scenarios="1" formatCells="0" selectLockedCells="1"/>
  <mergeCells count="27">
    <mergeCell ref="A8:M8"/>
    <mergeCell ref="B11:C16"/>
    <mergeCell ref="D11:E13"/>
    <mergeCell ref="F11:L13"/>
    <mergeCell ref="D14:E16"/>
    <mergeCell ref="F14:L16"/>
    <mergeCell ref="D23:G25"/>
    <mergeCell ref="H23:H25"/>
    <mergeCell ref="I23:L25"/>
    <mergeCell ref="B26:C28"/>
    <mergeCell ref="D26:L28"/>
    <mergeCell ref="K34:K36"/>
    <mergeCell ref="L34:L36"/>
    <mergeCell ref="A60:M60"/>
    <mergeCell ref="K2:M4"/>
    <mergeCell ref="K1:M1"/>
    <mergeCell ref="B29:C31"/>
    <mergeCell ref="D29:L31"/>
    <mergeCell ref="B34:C36"/>
    <mergeCell ref="D34:D36"/>
    <mergeCell ref="E34:E36"/>
    <mergeCell ref="F34:F36"/>
    <mergeCell ref="G34:G36"/>
    <mergeCell ref="H34:H36"/>
    <mergeCell ref="I34:I36"/>
    <mergeCell ref="J34:J36"/>
    <mergeCell ref="B23:C25"/>
  </mergeCells>
  <phoneticPr fontId="121"/>
  <conditionalFormatting sqref="D23:L31 D34:L36">
    <cfRule type="expression" dxfId="26" priority="1" stopIfTrue="1">
      <formula>$D$14="○"</formula>
    </cfRule>
    <cfRule type="expression" dxfId="25" priority="2" stopIfTrue="1">
      <formula>$D$11="○"</formula>
    </cfRule>
  </conditionalFormatting>
  <dataValidations count="2">
    <dataValidation type="list" allowBlank="1" showInputMessage="1" showErrorMessage="1" sqref="D11:E13">
      <formula1>$M$11:$M$12</formula1>
    </dataValidation>
    <dataValidation type="list" allowBlank="1" showInputMessage="1" showErrorMessage="1" sqref="D14">
      <formula1>$M$14:$M$15</formula1>
    </dataValidation>
  </dataValidations>
  <printOptions horizontalCentered="1"/>
  <pageMargins left="0.78740157480314965" right="0.59055118110236227" top="0.39370078740157483" bottom="0.39370078740157483" header="0.31496062992125984" footer="0.31496062992125984"/>
  <pageSetup paperSize="9" orientation="portrait"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FFFF00"/>
    <pageSetUpPr fitToPage="1"/>
  </sheetPr>
  <dimension ref="A1:AO76"/>
  <sheetViews>
    <sheetView showGridLines="0" view="pageBreakPreview" topLeftCell="A4" zoomScaleNormal="100" zoomScaleSheetLayoutView="100" workbookViewId="0">
      <selection activeCell="R24" sqref="R24"/>
    </sheetView>
  </sheetViews>
  <sheetFormatPr defaultColWidth="6.5" defaultRowHeight="13.5"/>
  <cols>
    <col min="1" max="13" width="6.5" style="11"/>
    <col min="14" max="14" width="2.5" style="11" customWidth="1"/>
    <col min="15" max="16384" width="6.5" style="11"/>
  </cols>
  <sheetData>
    <row r="1" spans="1:15" ht="24.75" thickBot="1">
      <c r="A1" s="9"/>
      <c r="B1" s="9"/>
      <c r="C1" s="9"/>
      <c r="D1" s="9"/>
      <c r="E1" s="9"/>
      <c r="F1" s="9"/>
      <c r="G1" s="9"/>
      <c r="H1" s="9"/>
      <c r="I1" s="9"/>
      <c r="J1" s="120"/>
      <c r="K1" s="404" t="s">
        <v>431</v>
      </c>
      <c r="L1" s="404"/>
      <c r="M1" s="404"/>
      <c r="N1" s="9"/>
      <c r="O1" s="238"/>
    </row>
    <row r="2" spans="1:15" ht="13.5" customHeight="1" thickTop="1">
      <c r="A2" s="405" t="s">
        <v>234</v>
      </c>
      <c r="B2" s="406"/>
      <c r="C2" s="407"/>
      <c r="D2" s="9"/>
      <c r="E2" s="9"/>
      <c r="F2" s="9"/>
      <c r="G2" s="9"/>
      <c r="H2" s="9"/>
      <c r="I2" s="9"/>
      <c r="J2" s="9"/>
      <c r="K2" s="414" t="s">
        <v>80</v>
      </c>
      <c r="L2" s="415"/>
      <c r="M2" s="416"/>
      <c r="N2" s="9"/>
      <c r="O2" s="238"/>
    </row>
    <row r="3" spans="1:15" ht="13.5" customHeight="1">
      <c r="A3" s="408"/>
      <c r="B3" s="409"/>
      <c r="C3" s="410"/>
      <c r="D3" s="9"/>
      <c r="E3" s="9"/>
      <c r="F3" s="9"/>
      <c r="G3" s="9"/>
      <c r="H3" s="9"/>
      <c r="I3" s="9"/>
      <c r="J3" s="9"/>
      <c r="K3" s="417"/>
      <c r="L3" s="418"/>
      <c r="M3" s="419"/>
      <c r="N3" s="9"/>
      <c r="O3" s="238"/>
    </row>
    <row r="4" spans="1:15" ht="13.5" customHeight="1" thickBot="1">
      <c r="A4" s="411"/>
      <c r="B4" s="412"/>
      <c r="C4" s="413"/>
      <c r="D4" s="9"/>
      <c r="E4" s="9"/>
      <c r="F4" s="9"/>
      <c r="G4" s="9"/>
      <c r="H4" s="9"/>
      <c r="I4" s="9"/>
      <c r="J4" s="9"/>
      <c r="K4" s="420"/>
      <c r="L4" s="421"/>
      <c r="M4" s="422"/>
      <c r="N4" s="9"/>
      <c r="O4" s="238"/>
    </row>
    <row r="5" spans="1:15">
      <c r="A5" s="9"/>
      <c r="B5" s="9"/>
      <c r="C5" s="9"/>
      <c r="D5" s="9"/>
      <c r="E5" s="9"/>
      <c r="F5" s="9"/>
      <c r="G5" s="9"/>
      <c r="H5" s="9"/>
      <c r="I5" s="9"/>
      <c r="J5" s="9"/>
      <c r="K5" s="9"/>
      <c r="L5" s="9"/>
      <c r="M5" s="9"/>
      <c r="N5" s="9"/>
      <c r="O5" s="238"/>
    </row>
    <row r="6" spans="1:15" ht="17.25">
      <c r="A6" s="423" t="s">
        <v>109</v>
      </c>
      <c r="B6" s="423"/>
      <c r="C6" s="423"/>
      <c r="D6" s="423"/>
      <c r="E6" s="423"/>
      <c r="F6" s="423"/>
      <c r="G6" s="423"/>
      <c r="H6" s="423"/>
      <c r="I6" s="423"/>
      <c r="J6" s="423"/>
      <c r="K6" s="423"/>
      <c r="L6" s="423"/>
      <c r="M6" s="423"/>
      <c r="N6" s="9"/>
      <c r="O6" s="238"/>
    </row>
    <row r="7" spans="1:15">
      <c r="A7" s="174"/>
      <c r="B7" s="174"/>
      <c r="C7" s="174"/>
      <c r="D7" s="174"/>
      <c r="E7" s="174"/>
      <c r="F7" s="174"/>
      <c r="G7" s="174"/>
      <c r="H7" s="174"/>
      <c r="I7" s="174"/>
      <c r="J7" s="174"/>
      <c r="K7" s="174"/>
      <c r="L7" s="174"/>
      <c r="M7" s="174"/>
      <c r="N7" s="9"/>
      <c r="O7" s="238"/>
    </row>
    <row r="8" spans="1:15">
      <c r="A8" s="9"/>
      <c r="B8" s="424" t="s">
        <v>236</v>
      </c>
      <c r="C8" s="424"/>
      <c r="D8" s="424"/>
      <c r="E8" s="424"/>
      <c r="F8" s="424"/>
      <c r="G8" s="424"/>
      <c r="H8" s="424"/>
      <c r="I8" s="424"/>
      <c r="J8" s="424"/>
      <c r="K8" s="424"/>
      <c r="L8" s="424"/>
      <c r="M8" s="424"/>
      <c r="N8" s="9"/>
      <c r="O8" s="238"/>
    </row>
    <row r="9" spans="1:15" ht="13.5" customHeight="1">
      <c r="A9" s="9"/>
      <c r="B9" s="425" t="s">
        <v>110</v>
      </c>
      <c r="C9" s="426"/>
      <c r="D9" s="431"/>
      <c r="E9" s="432"/>
      <c r="F9" s="437" t="s">
        <v>131</v>
      </c>
      <c r="G9" s="438"/>
      <c r="H9" s="438"/>
      <c r="I9" s="438"/>
      <c r="J9" s="438"/>
      <c r="K9" s="438"/>
      <c r="L9" s="439"/>
      <c r="M9" s="10" t="s">
        <v>85</v>
      </c>
      <c r="N9" s="9"/>
      <c r="O9" s="238"/>
    </row>
    <row r="10" spans="1:15" ht="13.5" customHeight="1">
      <c r="A10" s="9"/>
      <c r="B10" s="427"/>
      <c r="C10" s="428"/>
      <c r="D10" s="433"/>
      <c r="E10" s="434"/>
      <c r="F10" s="440"/>
      <c r="G10" s="441"/>
      <c r="H10" s="441"/>
      <c r="I10" s="441"/>
      <c r="J10" s="441"/>
      <c r="K10" s="441"/>
      <c r="L10" s="442"/>
      <c r="M10" s="10"/>
      <c r="N10" s="9"/>
      <c r="O10" s="238"/>
    </row>
    <row r="11" spans="1:15">
      <c r="A11" s="9"/>
      <c r="B11" s="427"/>
      <c r="C11" s="428"/>
      <c r="D11" s="435"/>
      <c r="E11" s="436"/>
      <c r="F11" s="443"/>
      <c r="G11" s="443"/>
      <c r="H11" s="443"/>
      <c r="I11" s="443"/>
      <c r="J11" s="443"/>
      <c r="K11" s="443"/>
      <c r="L11" s="444"/>
      <c r="M11" s="10"/>
      <c r="N11" s="9"/>
      <c r="O11" s="238"/>
    </row>
    <row r="12" spans="1:15">
      <c r="A12" s="9"/>
      <c r="B12" s="427"/>
      <c r="C12" s="428"/>
      <c r="D12" s="431"/>
      <c r="E12" s="432"/>
      <c r="F12" s="437" t="s">
        <v>132</v>
      </c>
      <c r="G12" s="438"/>
      <c r="H12" s="438"/>
      <c r="I12" s="438"/>
      <c r="J12" s="438"/>
      <c r="K12" s="438"/>
      <c r="L12" s="439"/>
      <c r="M12" s="10" t="s">
        <v>85</v>
      </c>
      <c r="N12" s="9"/>
      <c r="O12" s="238"/>
    </row>
    <row r="13" spans="1:15">
      <c r="A13" s="9"/>
      <c r="B13" s="427"/>
      <c r="C13" s="428"/>
      <c r="D13" s="433"/>
      <c r="E13" s="434"/>
      <c r="F13" s="440"/>
      <c r="G13" s="441"/>
      <c r="H13" s="441"/>
      <c r="I13" s="441"/>
      <c r="J13" s="441"/>
      <c r="K13" s="441"/>
      <c r="L13" s="442"/>
      <c r="M13" s="10"/>
      <c r="N13" s="9"/>
      <c r="O13" s="238"/>
    </row>
    <row r="14" spans="1:15">
      <c r="A14" s="9"/>
      <c r="B14" s="427"/>
      <c r="C14" s="428"/>
      <c r="D14" s="435"/>
      <c r="E14" s="436"/>
      <c r="F14" s="443"/>
      <c r="G14" s="443"/>
      <c r="H14" s="443"/>
      <c r="I14" s="443"/>
      <c r="J14" s="443"/>
      <c r="K14" s="443"/>
      <c r="L14" s="444"/>
      <c r="M14" s="9"/>
      <c r="N14" s="9"/>
      <c r="O14" s="238"/>
    </row>
    <row r="15" spans="1:15">
      <c r="A15" s="9"/>
      <c r="B15" s="427"/>
      <c r="C15" s="428"/>
      <c r="D15" s="431"/>
      <c r="E15" s="432"/>
      <c r="F15" s="437" t="s">
        <v>82</v>
      </c>
      <c r="G15" s="438"/>
      <c r="H15" s="438"/>
      <c r="I15" s="438"/>
      <c r="J15" s="438"/>
      <c r="K15" s="438"/>
      <c r="L15" s="439"/>
      <c r="M15" s="10" t="s">
        <v>85</v>
      </c>
      <c r="N15" s="9"/>
      <c r="O15" s="238"/>
    </row>
    <row r="16" spans="1:15">
      <c r="A16" s="9"/>
      <c r="B16" s="427"/>
      <c r="C16" s="428"/>
      <c r="D16" s="433"/>
      <c r="E16" s="434"/>
      <c r="F16" s="440"/>
      <c r="G16" s="441"/>
      <c r="H16" s="441"/>
      <c r="I16" s="441"/>
      <c r="J16" s="441"/>
      <c r="K16" s="441"/>
      <c r="L16" s="442"/>
      <c r="M16" s="10"/>
      <c r="N16" s="9"/>
      <c r="O16" s="238"/>
    </row>
    <row r="17" spans="1:41">
      <c r="A17" s="9"/>
      <c r="B17" s="429"/>
      <c r="C17" s="430"/>
      <c r="D17" s="435"/>
      <c r="E17" s="436"/>
      <c r="F17" s="443"/>
      <c r="G17" s="443"/>
      <c r="H17" s="443"/>
      <c r="I17" s="443"/>
      <c r="J17" s="443"/>
      <c r="K17" s="443"/>
      <c r="L17" s="444"/>
      <c r="M17" s="9"/>
      <c r="N17" s="9"/>
      <c r="O17" s="238"/>
    </row>
    <row r="18" spans="1:41">
      <c r="A18" s="9"/>
      <c r="B18" s="13"/>
      <c r="C18" s="13"/>
      <c r="D18" s="31" t="str">
        <f>IF(COUNTBLANK(D9:E17)=18,"　↑　該当するものに○",IF(COUNTBLANK(D12:E17)=10,"　↑　「なし」と「あり」は同時に選べません",""))</f>
        <v>　↑　該当するものに○</v>
      </c>
      <c r="E18" s="32"/>
      <c r="F18" s="13"/>
      <c r="G18" s="13"/>
      <c r="H18" s="13"/>
      <c r="I18" s="13"/>
      <c r="J18" s="13"/>
      <c r="K18" s="13"/>
      <c r="L18" s="13"/>
      <c r="M18" s="9"/>
      <c r="N18" s="9"/>
      <c r="O18" s="238"/>
    </row>
    <row r="19" spans="1:41">
      <c r="A19" s="9"/>
      <c r="B19" s="13"/>
      <c r="C19" s="13"/>
      <c r="D19" s="13"/>
      <c r="E19" s="13"/>
      <c r="F19" s="13"/>
      <c r="G19" s="13"/>
      <c r="H19" s="13"/>
      <c r="I19" s="13"/>
      <c r="J19" s="13"/>
      <c r="K19" s="13"/>
      <c r="L19" s="13"/>
      <c r="M19" s="9"/>
      <c r="N19" s="9"/>
      <c r="O19" s="238"/>
    </row>
    <row r="20" spans="1:41">
      <c r="A20" s="9"/>
      <c r="B20" s="13"/>
      <c r="C20" s="13"/>
      <c r="D20" s="13"/>
      <c r="E20" s="13"/>
      <c r="F20" s="13"/>
      <c r="G20" s="13"/>
      <c r="H20" s="13"/>
      <c r="I20" s="13"/>
      <c r="J20" s="13"/>
      <c r="K20" s="13"/>
      <c r="L20" s="13"/>
      <c r="M20" s="9"/>
      <c r="N20" s="9"/>
      <c r="O20" s="238"/>
      <c r="AO20" s="9"/>
    </row>
    <row r="21" spans="1:41">
      <c r="A21" s="9"/>
      <c r="B21" s="13"/>
      <c r="C21" s="13"/>
      <c r="D21" s="13"/>
      <c r="E21" s="13"/>
      <c r="F21" s="13"/>
      <c r="G21" s="13"/>
      <c r="H21" s="13"/>
      <c r="I21" s="13"/>
      <c r="J21" s="116"/>
      <c r="K21" s="13"/>
      <c r="L21" s="13"/>
      <c r="M21" s="9"/>
      <c r="N21" s="9"/>
      <c r="O21" s="238"/>
    </row>
    <row r="22" spans="1:41">
      <c r="A22" s="9"/>
      <c r="B22" s="9"/>
      <c r="C22" s="13"/>
      <c r="D22" s="13"/>
      <c r="E22" s="13"/>
      <c r="F22" s="13"/>
      <c r="G22" s="13"/>
      <c r="H22" s="13"/>
      <c r="I22" s="13"/>
      <c r="J22" s="13"/>
      <c r="K22" s="13"/>
      <c r="L22" s="13"/>
      <c r="M22" s="9"/>
      <c r="N22" s="9"/>
      <c r="O22" s="238"/>
    </row>
    <row r="23" spans="1:41">
      <c r="A23" s="9"/>
      <c r="B23" s="13" t="s">
        <v>23</v>
      </c>
      <c r="C23" s="13"/>
      <c r="D23" s="13"/>
      <c r="E23" s="13"/>
      <c r="F23" s="13"/>
      <c r="G23" s="13"/>
      <c r="H23" s="13"/>
      <c r="I23" s="13"/>
      <c r="J23" s="13"/>
      <c r="K23" s="13"/>
      <c r="L23" s="13"/>
      <c r="M23" s="9"/>
      <c r="N23" s="9"/>
      <c r="O23" s="238"/>
    </row>
    <row r="24" spans="1:41">
      <c r="A24" s="9"/>
      <c r="B24" s="9"/>
      <c r="C24" s="9"/>
      <c r="D24" s="9"/>
      <c r="E24" s="9"/>
      <c r="F24" s="9"/>
      <c r="G24" s="9"/>
      <c r="H24" s="9"/>
      <c r="I24" s="9"/>
      <c r="J24" s="9"/>
      <c r="K24" s="9"/>
      <c r="L24" s="9"/>
      <c r="M24" s="9"/>
      <c r="N24" s="9"/>
      <c r="O24" s="238"/>
    </row>
    <row r="25" spans="1:41" ht="14.25" customHeight="1">
      <c r="A25" s="9"/>
      <c r="B25" s="445" t="s">
        <v>58</v>
      </c>
      <c r="C25" s="446"/>
      <c r="D25" s="447"/>
      <c r="E25" s="448"/>
      <c r="F25" s="448"/>
      <c r="G25" s="448"/>
      <c r="H25" s="448"/>
      <c r="I25" s="448"/>
      <c r="J25" s="448"/>
      <c r="K25" s="448"/>
      <c r="L25" s="449"/>
      <c r="M25" s="9"/>
      <c r="N25" s="9"/>
      <c r="O25" s="238"/>
    </row>
    <row r="26" spans="1:41" ht="14.25" customHeight="1">
      <c r="A26" s="9"/>
      <c r="B26" s="445"/>
      <c r="C26" s="446"/>
      <c r="D26" s="450"/>
      <c r="E26" s="451"/>
      <c r="F26" s="451"/>
      <c r="G26" s="451"/>
      <c r="H26" s="451"/>
      <c r="I26" s="451"/>
      <c r="J26" s="451"/>
      <c r="K26" s="451"/>
      <c r="L26" s="452"/>
      <c r="M26" s="9"/>
      <c r="N26" s="9"/>
      <c r="O26" s="238"/>
    </row>
    <row r="27" spans="1:41" ht="14.25" customHeight="1">
      <c r="A27" s="9"/>
      <c r="B27" s="446"/>
      <c r="C27" s="446"/>
      <c r="D27" s="453"/>
      <c r="E27" s="454"/>
      <c r="F27" s="454"/>
      <c r="G27" s="454"/>
      <c r="H27" s="454"/>
      <c r="I27" s="454"/>
      <c r="J27" s="454"/>
      <c r="K27" s="454"/>
      <c r="L27" s="455"/>
      <c r="M27" s="9"/>
      <c r="N27" s="9"/>
      <c r="O27" s="238"/>
    </row>
    <row r="28" spans="1:41" ht="14.25" customHeight="1">
      <c r="A28" s="9"/>
      <c r="B28" s="175"/>
      <c r="C28" s="175"/>
      <c r="D28" s="74"/>
      <c r="E28" s="74"/>
      <c r="F28" s="74"/>
      <c r="G28" s="74"/>
      <c r="H28" s="74"/>
      <c r="I28" s="74"/>
      <c r="J28" s="74"/>
      <c r="K28" s="74"/>
      <c r="L28" s="74"/>
      <c r="M28" s="9"/>
      <c r="N28" s="9"/>
      <c r="O28" s="238"/>
    </row>
    <row r="29" spans="1:41" ht="12" customHeight="1">
      <c r="A29" s="9"/>
      <c r="B29" s="9"/>
      <c r="C29" s="9"/>
      <c r="D29" s="9"/>
      <c r="E29" s="9"/>
      <c r="F29" s="9"/>
      <c r="G29" s="9"/>
      <c r="H29" s="9"/>
      <c r="I29" s="9"/>
      <c r="J29" s="9"/>
      <c r="K29" s="9"/>
      <c r="L29" s="9"/>
      <c r="M29" s="9"/>
      <c r="N29" s="9"/>
      <c r="O29" s="238"/>
    </row>
    <row r="30" spans="1:41" ht="12" customHeight="1">
      <c r="A30" s="9"/>
      <c r="B30" s="9"/>
      <c r="C30" s="9"/>
      <c r="D30" s="9"/>
      <c r="E30" s="9"/>
      <c r="F30" s="9"/>
      <c r="G30" s="9"/>
      <c r="H30" s="9"/>
      <c r="I30" s="9"/>
      <c r="J30" s="9"/>
      <c r="K30" s="9"/>
      <c r="L30" s="9"/>
      <c r="M30" s="9"/>
      <c r="N30" s="9"/>
      <c r="O30" s="238"/>
    </row>
    <row r="31" spans="1:41" ht="12" customHeight="1">
      <c r="A31" s="9"/>
      <c r="B31" s="9"/>
      <c r="C31" s="9"/>
      <c r="D31" s="9"/>
      <c r="E31" s="9"/>
      <c r="F31" s="9"/>
      <c r="G31" s="9"/>
      <c r="H31" s="9"/>
      <c r="I31" s="9"/>
      <c r="J31" s="9"/>
      <c r="K31" s="9"/>
      <c r="L31" s="9"/>
      <c r="M31" s="9"/>
      <c r="N31" s="9"/>
      <c r="O31" s="238"/>
    </row>
    <row r="32" spans="1:41" ht="12" customHeight="1" thickBot="1">
      <c r="A32" s="9"/>
      <c r="B32" s="9"/>
      <c r="C32" s="9"/>
      <c r="D32" s="9"/>
      <c r="E32" s="9"/>
      <c r="F32" s="9"/>
      <c r="G32" s="9"/>
      <c r="H32" s="9"/>
      <c r="I32" s="9"/>
      <c r="J32" s="9"/>
      <c r="K32" s="9"/>
      <c r="L32" s="9"/>
      <c r="M32" s="9"/>
      <c r="N32" s="9"/>
      <c r="O32" s="238"/>
    </row>
    <row r="33" spans="1:15" ht="14.25" customHeight="1" thickBot="1">
      <c r="A33" s="9"/>
      <c r="B33" s="456" t="s">
        <v>70</v>
      </c>
      <c r="C33" s="457"/>
      <c r="D33" s="458"/>
      <c r="E33" s="458"/>
      <c r="F33" s="458"/>
      <c r="G33" s="458"/>
      <c r="H33" s="458"/>
      <c r="I33" s="458"/>
      <c r="J33" s="458"/>
      <c r="K33" s="458"/>
      <c r="L33" s="458"/>
      <c r="M33" s="9"/>
      <c r="N33" s="9"/>
      <c r="O33" s="238"/>
    </row>
    <row r="34" spans="1:15" ht="14.25" customHeight="1" thickBot="1">
      <c r="A34" s="9"/>
      <c r="B34" s="456"/>
      <c r="C34" s="457"/>
      <c r="D34" s="458"/>
      <c r="E34" s="458"/>
      <c r="F34" s="458"/>
      <c r="G34" s="458"/>
      <c r="H34" s="458"/>
      <c r="I34" s="458"/>
      <c r="J34" s="458"/>
      <c r="K34" s="458"/>
      <c r="L34" s="458"/>
      <c r="M34" s="9"/>
      <c r="N34" s="9"/>
      <c r="O34" s="238"/>
    </row>
    <row r="35" spans="1:15" ht="14.25" customHeight="1" thickBot="1">
      <c r="A35" s="9"/>
      <c r="B35" s="457"/>
      <c r="C35" s="457"/>
      <c r="D35" s="458"/>
      <c r="E35" s="458"/>
      <c r="F35" s="458"/>
      <c r="G35" s="458"/>
      <c r="H35" s="458"/>
      <c r="I35" s="458"/>
      <c r="J35" s="458"/>
      <c r="K35" s="458"/>
      <c r="L35" s="458"/>
      <c r="M35" s="9"/>
      <c r="N35" s="9"/>
      <c r="O35" s="238"/>
    </row>
    <row r="36" spans="1:15" ht="14.25" customHeight="1" thickBot="1">
      <c r="A36" s="9"/>
      <c r="B36" s="456" t="s">
        <v>133</v>
      </c>
      <c r="C36" s="457"/>
      <c r="D36" s="459"/>
      <c r="E36" s="459"/>
      <c r="F36" s="459"/>
      <c r="G36" s="459"/>
      <c r="H36" s="459"/>
      <c r="I36" s="459"/>
      <c r="J36" s="459"/>
      <c r="K36" s="459"/>
      <c r="L36" s="459"/>
      <c r="M36" s="9"/>
      <c r="N36" s="9"/>
      <c r="O36" s="238"/>
    </row>
    <row r="37" spans="1:15" ht="14.25" customHeight="1" thickBot="1">
      <c r="A37" s="9"/>
      <c r="B37" s="456"/>
      <c r="C37" s="457"/>
      <c r="D37" s="459"/>
      <c r="E37" s="459"/>
      <c r="F37" s="459"/>
      <c r="G37" s="459"/>
      <c r="H37" s="459"/>
      <c r="I37" s="459"/>
      <c r="J37" s="459"/>
      <c r="K37" s="459"/>
      <c r="L37" s="459"/>
      <c r="M37" s="9"/>
      <c r="N37" s="9"/>
      <c r="O37" s="238"/>
    </row>
    <row r="38" spans="1:15" ht="14.25" customHeight="1" thickBot="1">
      <c r="A38" s="9"/>
      <c r="B38" s="457"/>
      <c r="C38" s="457"/>
      <c r="D38" s="459"/>
      <c r="E38" s="459"/>
      <c r="F38" s="459"/>
      <c r="G38" s="459"/>
      <c r="H38" s="459"/>
      <c r="I38" s="459"/>
      <c r="J38" s="459"/>
      <c r="K38" s="459"/>
      <c r="L38" s="459"/>
      <c r="M38" s="9"/>
      <c r="N38" s="9"/>
      <c r="O38" s="238"/>
    </row>
    <row r="39" spans="1:15" ht="14.25" customHeight="1" thickBot="1">
      <c r="A39" s="9"/>
      <c r="B39" s="456" t="s">
        <v>128</v>
      </c>
      <c r="C39" s="457"/>
      <c r="D39" s="476"/>
      <c r="E39" s="461" t="s">
        <v>155</v>
      </c>
      <c r="F39" s="464"/>
      <c r="G39" s="461" t="s">
        <v>156</v>
      </c>
      <c r="H39" s="464"/>
      <c r="I39" s="461" t="s">
        <v>157</v>
      </c>
      <c r="J39" s="464"/>
      <c r="K39" s="461" t="s">
        <v>158</v>
      </c>
      <c r="L39" s="467"/>
      <c r="M39" s="9"/>
      <c r="N39" s="9"/>
      <c r="O39" s="238"/>
    </row>
    <row r="40" spans="1:15" ht="14.25" customHeight="1" thickBot="1">
      <c r="A40" s="9"/>
      <c r="B40" s="456"/>
      <c r="C40" s="457"/>
      <c r="D40" s="477"/>
      <c r="E40" s="462"/>
      <c r="F40" s="465"/>
      <c r="G40" s="462"/>
      <c r="H40" s="465"/>
      <c r="I40" s="462"/>
      <c r="J40" s="465"/>
      <c r="K40" s="462"/>
      <c r="L40" s="468"/>
      <c r="M40" s="9"/>
      <c r="N40" s="9"/>
      <c r="O40" s="238"/>
    </row>
    <row r="41" spans="1:15" ht="14.25" customHeight="1" thickBot="1">
      <c r="A41" s="9"/>
      <c r="B41" s="457"/>
      <c r="C41" s="457"/>
      <c r="D41" s="478"/>
      <c r="E41" s="463"/>
      <c r="F41" s="466"/>
      <c r="G41" s="463"/>
      <c r="H41" s="466"/>
      <c r="I41" s="463"/>
      <c r="J41" s="466"/>
      <c r="K41" s="463"/>
      <c r="L41" s="469"/>
      <c r="M41" s="9"/>
      <c r="N41" s="9"/>
      <c r="O41" s="238"/>
    </row>
    <row r="42" spans="1:15" ht="14.25" customHeight="1">
      <c r="A42" s="9"/>
      <c r="B42" s="175"/>
      <c r="C42" s="175"/>
      <c r="D42" s="74"/>
      <c r="E42" s="74"/>
      <c r="F42" s="74"/>
      <c r="G42" s="74"/>
      <c r="H42" s="74"/>
      <c r="I42" s="74"/>
      <c r="J42" s="74"/>
      <c r="K42" s="74"/>
      <c r="L42" s="74"/>
      <c r="M42" s="9"/>
      <c r="N42" s="9"/>
      <c r="O42" s="238"/>
    </row>
    <row r="43" spans="1:15" ht="12" customHeight="1">
      <c r="A43" s="9"/>
      <c r="B43" s="175"/>
      <c r="C43" s="175"/>
      <c r="D43" s="175"/>
      <c r="E43" s="175"/>
      <c r="F43" s="175"/>
      <c r="G43" s="175"/>
      <c r="H43" s="175"/>
      <c r="I43" s="175"/>
      <c r="J43" s="175"/>
      <c r="K43" s="175"/>
      <c r="L43" s="175"/>
      <c r="M43" s="9"/>
      <c r="N43" s="9"/>
      <c r="O43" s="238"/>
    </row>
    <row r="44" spans="1:15" ht="12" customHeight="1">
      <c r="A44" s="9"/>
      <c r="B44" s="175"/>
      <c r="C44" s="175"/>
      <c r="D44" s="175"/>
      <c r="E44" s="175"/>
      <c r="F44" s="175"/>
      <c r="G44" s="175"/>
      <c r="H44" s="175"/>
      <c r="I44" s="175"/>
      <c r="J44" s="175"/>
      <c r="K44" s="175"/>
      <c r="L44" s="175"/>
      <c r="M44" s="9"/>
      <c r="N44" s="9"/>
      <c r="O44" s="238"/>
    </row>
    <row r="45" spans="1:15" ht="12" customHeight="1">
      <c r="A45" s="9"/>
      <c r="B45" s="175"/>
      <c r="C45" s="175"/>
      <c r="D45" s="175"/>
      <c r="E45" s="175"/>
      <c r="F45" s="175"/>
      <c r="G45" s="175"/>
      <c r="H45" s="175"/>
      <c r="I45" s="175"/>
      <c r="J45" s="175"/>
      <c r="K45" s="175"/>
      <c r="L45" s="175"/>
      <c r="M45" s="9"/>
      <c r="N45" s="9"/>
      <c r="O45" s="238"/>
    </row>
    <row r="46" spans="1:15" ht="12" customHeight="1">
      <c r="A46" s="9"/>
      <c r="B46" s="175"/>
      <c r="C46" s="175"/>
      <c r="D46" s="175"/>
      <c r="E46" s="175"/>
      <c r="F46" s="175"/>
      <c r="G46" s="175"/>
      <c r="H46" s="175"/>
      <c r="I46" s="175"/>
      <c r="J46" s="175"/>
      <c r="K46" s="175"/>
      <c r="L46" s="175"/>
      <c r="M46" s="9"/>
      <c r="N46" s="9"/>
      <c r="O46" s="238"/>
    </row>
    <row r="47" spans="1:15" ht="14.25" customHeight="1">
      <c r="A47" s="9"/>
      <c r="B47" s="470" t="s">
        <v>62</v>
      </c>
      <c r="C47" s="471"/>
      <c r="D47" s="447"/>
      <c r="E47" s="448"/>
      <c r="F47" s="448"/>
      <c r="G47" s="448"/>
      <c r="H47" s="448"/>
      <c r="I47" s="448"/>
      <c r="J47" s="448"/>
      <c r="K47" s="448"/>
      <c r="L47" s="449"/>
      <c r="M47" s="9"/>
      <c r="N47" s="9"/>
      <c r="O47" s="238"/>
    </row>
    <row r="48" spans="1:15" ht="14.25" customHeight="1">
      <c r="A48" s="9"/>
      <c r="B48" s="472"/>
      <c r="C48" s="473"/>
      <c r="D48" s="450"/>
      <c r="E48" s="451"/>
      <c r="F48" s="451"/>
      <c r="G48" s="451"/>
      <c r="H48" s="451"/>
      <c r="I48" s="451"/>
      <c r="J48" s="451"/>
      <c r="K48" s="451"/>
      <c r="L48" s="452"/>
      <c r="M48" s="9"/>
      <c r="N48" s="9"/>
      <c r="O48" s="238"/>
    </row>
    <row r="49" spans="1:15" ht="14.25" customHeight="1">
      <c r="A49" s="9"/>
      <c r="B49" s="472"/>
      <c r="C49" s="473"/>
      <c r="D49" s="453"/>
      <c r="E49" s="454"/>
      <c r="F49" s="454"/>
      <c r="G49" s="454"/>
      <c r="H49" s="454"/>
      <c r="I49" s="454"/>
      <c r="J49" s="454"/>
      <c r="K49" s="454"/>
      <c r="L49" s="455"/>
      <c r="M49" s="9"/>
      <c r="N49" s="9"/>
      <c r="O49" s="238"/>
    </row>
    <row r="50" spans="1:15" ht="14.25" customHeight="1">
      <c r="A50" s="9"/>
      <c r="B50" s="472"/>
      <c r="C50" s="473"/>
      <c r="D50" s="447"/>
      <c r="E50" s="448"/>
      <c r="F50" s="448"/>
      <c r="G50" s="448"/>
      <c r="H50" s="448"/>
      <c r="I50" s="448"/>
      <c r="J50" s="448"/>
      <c r="K50" s="448"/>
      <c r="L50" s="449"/>
      <c r="M50" s="9"/>
      <c r="N50" s="9"/>
      <c r="O50" s="238"/>
    </row>
    <row r="51" spans="1:15" ht="14.25" customHeight="1">
      <c r="A51" s="9"/>
      <c r="B51" s="472"/>
      <c r="C51" s="473"/>
      <c r="D51" s="450"/>
      <c r="E51" s="451"/>
      <c r="F51" s="451"/>
      <c r="G51" s="451"/>
      <c r="H51" s="451"/>
      <c r="I51" s="451"/>
      <c r="J51" s="451"/>
      <c r="K51" s="451"/>
      <c r="L51" s="452"/>
      <c r="M51" s="9"/>
      <c r="N51" s="9"/>
      <c r="O51" s="238"/>
    </row>
    <row r="52" spans="1:15" ht="14.25" customHeight="1">
      <c r="A52" s="9"/>
      <c r="B52" s="472"/>
      <c r="C52" s="473"/>
      <c r="D52" s="453"/>
      <c r="E52" s="454"/>
      <c r="F52" s="454"/>
      <c r="G52" s="454"/>
      <c r="H52" s="454"/>
      <c r="I52" s="454"/>
      <c r="J52" s="454"/>
      <c r="K52" s="454"/>
      <c r="L52" s="455"/>
      <c r="M52" s="9"/>
      <c r="N52" s="9"/>
      <c r="O52" s="238"/>
    </row>
    <row r="53" spans="1:15" ht="14.25" customHeight="1">
      <c r="A53" s="9"/>
      <c r="B53" s="472"/>
      <c r="C53" s="473"/>
      <c r="D53" s="447"/>
      <c r="E53" s="448"/>
      <c r="F53" s="448"/>
      <c r="G53" s="448"/>
      <c r="H53" s="448"/>
      <c r="I53" s="448"/>
      <c r="J53" s="448"/>
      <c r="K53" s="448"/>
      <c r="L53" s="449"/>
      <c r="M53" s="9"/>
      <c r="N53" s="9"/>
      <c r="O53" s="238"/>
    </row>
    <row r="54" spans="1:15" ht="14.25" customHeight="1">
      <c r="A54" s="9"/>
      <c r="B54" s="472"/>
      <c r="C54" s="473"/>
      <c r="D54" s="450"/>
      <c r="E54" s="451"/>
      <c r="F54" s="451"/>
      <c r="G54" s="451"/>
      <c r="H54" s="451"/>
      <c r="I54" s="451"/>
      <c r="J54" s="451"/>
      <c r="K54" s="451"/>
      <c r="L54" s="452"/>
      <c r="M54" s="9"/>
      <c r="N54" s="9"/>
      <c r="O54" s="238"/>
    </row>
    <row r="55" spans="1:15" ht="14.25" customHeight="1">
      <c r="A55" s="9"/>
      <c r="B55" s="474"/>
      <c r="C55" s="475"/>
      <c r="D55" s="453"/>
      <c r="E55" s="454"/>
      <c r="F55" s="454"/>
      <c r="G55" s="454"/>
      <c r="H55" s="454"/>
      <c r="I55" s="454"/>
      <c r="J55" s="454"/>
      <c r="K55" s="454"/>
      <c r="L55" s="455"/>
      <c r="M55" s="9"/>
      <c r="N55" s="9"/>
      <c r="O55" s="238"/>
    </row>
    <row r="56" spans="1:15" ht="14.25" customHeight="1">
      <c r="A56" s="9"/>
      <c r="B56" s="73"/>
      <c r="C56" s="73"/>
      <c r="D56" s="47"/>
      <c r="E56" s="47"/>
      <c r="F56" s="47"/>
      <c r="G56" s="47"/>
      <c r="H56" s="47"/>
      <c r="I56" s="47"/>
      <c r="J56" s="47"/>
      <c r="K56" s="47"/>
      <c r="L56" s="47"/>
      <c r="M56" s="9"/>
      <c r="N56" s="9"/>
      <c r="O56" s="238"/>
    </row>
    <row r="57" spans="1:15" ht="14.25">
      <c r="A57" s="9"/>
      <c r="B57" s="94" t="s">
        <v>186</v>
      </c>
      <c r="C57" s="9"/>
      <c r="D57" s="9"/>
      <c r="E57" s="9"/>
      <c r="F57" s="9"/>
      <c r="G57" s="9"/>
      <c r="H57" s="9"/>
      <c r="I57" s="9"/>
      <c r="J57" s="9"/>
      <c r="K57" s="9"/>
      <c r="L57" s="9"/>
      <c r="M57" s="9"/>
      <c r="N57" s="9"/>
      <c r="O57" s="238"/>
    </row>
    <row r="58" spans="1:15" ht="14.25">
      <c r="A58" s="9"/>
      <c r="B58" s="94"/>
      <c r="C58" s="9"/>
      <c r="D58" s="9"/>
      <c r="E58" s="9"/>
      <c r="F58" s="9"/>
      <c r="G58" s="9"/>
      <c r="H58" s="9"/>
      <c r="I58" s="9"/>
      <c r="J58" s="9"/>
      <c r="K58" s="9"/>
      <c r="L58" s="9"/>
      <c r="M58" s="9"/>
      <c r="N58" s="9"/>
      <c r="O58" s="238"/>
    </row>
    <row r="59" spans="1:15" ht="14.25" customHeight="1">
      <c r="A59" s="9"/>
      <c r="B59" s="73"/>
      <c r="C59" s="73"/>
      <c r="D59" s="47"/>
      <c r="E59" s="47"/>
      <c r="F59" s="47"/>
      <c r="G59" s="47"/>
      <c r="H59" s="47"/>
      <c r="I59" s="47"/>
      <c r="J59" s="47"/>
      <c r="K59" s="47"/>
      <c r="L59" s="47"/>
      <c r="M59" s="9"/>
      <c r="N59" s="9"/>
      <c r="O59" s="238"/>
    </row>
    <row r="60" spans="1:15" ht="14.25" customHeight="1">
      <c r="A60" s="9"/>
      <c r="B60" s="73"/>
      <c r="C60" s="73"/>
      <c r="D60" s="47"/>
      <c r="E60" s="47"/>
      <c r="F60" s="47"/>
      <c r="G60" s="47"/>
      <c r="H60" s="47"/>
      <c r="I60" s="47"/>
      <c r="J60" s="47"/>
      <c r="K60" s="47"/>
      <c r="L60" s="47"/>
      <c r="M60" s="9"/>
      <c r="N60" s="9"/>
      <c r="O60" s="238"/>
    </row>
    <row r="61" spans="1:15" ht="18.75">
      <c r="A61" s="460" t="s">
        <v>142</v>
      </c>
      <c r="B61" s="460"/>
      <c r="C61" s="460"/>
      <c r="D61" s="460"/>
      <c r="E61" s="460"/>
      <c r="F61" s="460"/>
      <c r="G61" s="460"/>
      <c r="H61" s="460"/>
      <c r="I61" s="460"/>
      <c r="J61" s="460"/>
      <c r="K61" s="460"/>
      <c r="L61" s="460"/>
      <c r="M61" s="460"/>
      <c r="N61" s="9"/>
      <c r="O61" s="238"/>
    </row>
    <row r="62" spans="1:15" ht="12" customHeight="1">
      <c r="A62" s="9"/>
      <c r="B62" s="9"/>
      <c r="C62" s="9"/>
      <c r="D62" s="9"/>
      <c r="E62" s="9"/>
      <c r="F62" s="9"/>
      <c r="G62" s="9"/>
      <c r="H62" s="9"/>
      <c r="I62" s="9"/>
      <c r="J62" s="9"/>
      <c r="K62" s="9"/>
      <c r="L62" s="9"/>
      <c r="M62" s="9"/>
      <c r="N62" s="9"/>
      <c r="O62" s="238"/>
    </row>
    <row r="63" spans="1:15" ht="12" customHeight="1"/>
    <row r="64" spans="1:15"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sheetData>
  <sheetProtection formatCells="0" selectLockedCells="1"/>
  <mergeCells count="33">
    <mergeCell ref="A61:M61"/>
    <mergeCell ref="I39:I41"/>
    <mergeCell ref="J39:J41"/>
    <mergeCell ref="K39:K41"/>
    <mergeCell ref="L39:L41"/>
    <mergeCell ref="B47:C55"/>
    <mergeCell ref="D47:L49"/>
    <mergeCell ref="D50:L52"/>
    <mergeCell ref="D53:L55"/>
    <mergeCell ref="B39:C41"/>
    <mergeCell ref="D39:D41"/>
    <mergeCell ref="E39:E41"/>
    <mergeCell ref="F39:F41"/>
    <mergeCell ref="G39:G41"/>
    <mergeCell ref="H39:H41"/>
    <mergeCell ref="B25:C27"/>
    <mergeCell ref="D25:L27"/>
    <mergeCell ref="B33:C35"/>
    <mergeCell ref="D33:L35"/>
    <mergeCell ref="B36:C38"/>
    <mergeCell ref="D36:L38"/>
    <mergeCell ref="B9:C17"/>
    <mergeCell ref="D9:E11"/>
    <mergeCell ref="F9:L11"/>
    <mergeCell ref="D12:E14"/>
    <mergeCell ref="F12:L14"/>
    <mergeCell ref="F15:L17"/>
    <mergeCell ref="D15:E17"/>
    <mergeCell ref="K1:M1"/>
    <mergeCell ref="A2:C4"/>
    <mergeCell ref="K2:M4"/>
    <mergeCell ref="A6:M6"/>
    <mergeCell ref="B8:M8"/>
  </mergeCells>
  <phoneticPr fontId="119"/>
  <conditionalFormatting sqref="D33:L41 D47:L55 D25:L27">
    <cfRule type="expression" dxfId="169" priority="2">
      <formula>$D$9="○"</formula>
    </cfRule>
    <cfRule type="expression" dxfId="168" priority="1">
      <formula>$D$12="○"</formula>
    </cfRule>
  </conditionalFormatting>
  <dataValidations count="2">
    <dataValidation type="list" allowBlank="1" showInputMessage="1" showErrorMessage="1" sqref="D9:E11">
      <formula1>$M$9:$M$10</formula1>
    </dataValidation>
    <dataValidation type="list" allowBlank="1" showInputMessage="1" showErrorMessage="1" sqref="D12:E17">
      <formula1>$M$15:$M$16</formula1>
    </dataValidation>
  </dataValidations>
  <printOptions horizontalCentered="1"/>
  <pageMargins left="0.23622047244094491" right="0.23622047244094491" top="0.74803149606299213" bottom="0.15748031496062992" header="0.31496062992125984" footer="0"/>
  <pageSetup paperSize="9" orientation="portrait" verticalDpi="300"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9">
    <tabColor rgb="FFFFFF00"/>
    <pageSetUpPr fitToPage="1"/>
  </sheetPr>
  <dimension ref="A1:AO61"/>
  <sheetViews>
    <sheetView showGridLines="0" view="pageBreakPreview" zoomScaleNormal="100" zoomScaleSheetLayoutView="100" workbookViewId="0">
      <selection activeCell="D11" sqref="D11:E13"/>
    </sheetView>
  </sheetViews>
  <sheetFormatPr defaultColWidth="6.5" defaultRowHeight="13.5"/>
  <cols>
    <col min="1" max="1" width="3.875" style="11" customWidth="1"/>
    <col min="2" max="2" width="6.5" style="11"/>
    <col min="3" max="3" width="14.875" style="11" customWidth="1"/>
    <col min="4" max="4" width="3.625" style="11" customWidth="1"/>
    <col min="5" max="5" width="6.5" style="11"/>
    <col min="6" max="6" width="6.5" style="11" customWidth="1"/>
    <col min="7" max="7" width="6" style="11" customWidth="1"/>
    <col min="8" max="8" width="6.5" style="11"/>
    <col min="9" max="9" width="3.625" style="11" customWidth="1"/>
    <col min="10" max="11" width="6.5" style="11"/>
    <col min="12" max="12" width="5.875" style="11" customWidth="1"/>
    <col min="13" max="13" width="5.25" style="11" customWidth="1"/>
    <col min="14" max="14" width="5.5" style="11" hidden="1" customWidth="1"/>
    <col min="15" max="16384" width="6.5" style="11"/>
  </cols>
  <sheetData>
    <row r="1" spans="1:15" ht="24">
      <c r="A1" s="9"/>
      <c r="B1" s="9"/>
      <c r="C1" s="9"/>
      <c r="D1" s="9"/>
      <c r="E1" s="9"/>
      <c r="F1" s="9"/>
      <c r="G1" s="9"/>
      <c r="H1" s="9"/>
      <c r="I1" s="9"/>
      <c r="J1" s="120"/>
      <c r="K1" s="898" t="s">
        <v>431</v>
      </c>
      <c r="L1" s="898"/>
      <c r="M1" s="898"/>
      <c r="N1" s="9"/>
      <c r="O1" s="238"/>
    </row>
    <row r="2" spans="1:15" ht="13.5" customHeight="1">
      <c r="A2" s="9"/>
      <c r="B2" s="9"/>
      <c r="C2" s="9"/>
      <c r="D2" s="9"/>
      <c r="E2" s="9"/>
      <c r="F2" s="9"/>
      <c r="G2" s="9"/>
      <c r="H2" s="9"/>
      <c r="I2" s="9"/>
      <c r="J2" s="9"/>
      <c r="K2" s="853" t="s">
        <v>385</v>
      </c>
      <c r="L2" s="853"/>
      <c r="M2" s="853"/>
      <c r="N2" s="9"/>
      <c r="O2" s="238"/>
    </row>
    <row r="3" spans="1:15" ht="13.5" customHeight="1">
      <c r="A3" s="9"/>
      <c r="B3" s="9"/>
      <c r="C3" s="9"/>
      <c r="D3" s="9"/>
      <c r="E3" s="9"/>
      <c r="F3" s="9"/>
      <c r="G3" s="9"/>
      <c r="H3" s="9"/>
      <c r="I3" s="9"/>
      <c r="J3" s="9"/>
      <c r="K3" s="853"/>
      <c r="L3" s="853"/>
      <c r="M3" s="853"/>
      <c r="N3" s="9"/>
      <c r="O3" s="238"/>
    </row>
    <row r="4" spans="1:15" ht="13.5" customHeight="1">
      <c r="A4" s="9"/>
      <c r="B4" s="9"/>
      <c r="C4" s="9"/>
      <c r="D4" s="9"/>
      <c r="E4" s="9"/>
      <c r="F4" s="9"/>
      <c r="G4" s="9"/>
      <c r="H4" s="9"/>
      <c r="I4" s="9"/>
      <c r="J4" s="9"/>
      <c r="K4" s="853"/>
      <c r="L4" s="853"/>
      <c r="M4" s="853"/>
      <c r="N4" s="9"/>
      <c r="O4" s="238"/>
    </row>
    <row r="5" spans="1:15">
      <c r="A5" s="9"/>
      <c r="B5" s="9"/>
      <c r="C5" s="9"/>
      <c r="D5" s="9"/>
      <c r="E5" s="9"/>
      <c r="F5" s="9"/>
      <c r="G5" s="9"/>
      <c r="H5" s="9"/>
      <c r="I5" s="9"/>
      <c r="J5" s="9"/>
      <c r="K5" s="9"/>
      <c r="L5" s="9"/>
      <c r="M5" s="9"/>
      <c r="N5" s="9"/>
      <c r="O5" s="238"/>
    </row>
    <row r="6" spans="1:15">
      <c r="A6" s="9"/>
      <c r="B6" s="9"/>
      <c r="C6" s="9"/>
      <c r="D6" s="9"/>
      <c r="E6" s="9"/>
      <c r="F6" s="9"/>
      <c r="G6" s="9"/>
      <c r="H6" s="9"/>
      <c r="I6" s="9"/>
      <c r="J6" s="9"/>
      <c r="K6" s="9"/>
      <c r="L6" s="9"/>
      <c r="M6" s="9"/>
      <c r="N6" s="9"/>
      <c r="O6" s="238"/>
    </row>
    <row r="7" spans="1:15">
      <c r="A7" s="9"/>
      <c r="B7" s="9"/>
      <c r="C7" s="9"/>
      <c r="D7" s="9"/>
      <c r="E7" s="9"/>
      <c r="F7" s="9"/>
      <c r="G7" s="9"/>
      <c r="H7" s="9"/>
      <c r="I7" s="9"/>
      <c r="J7" s="9"/>
      <c r="K7" s="9"/>
      <c r="L7" s="9"/>
      <c r="M7" s="9"/>
      <c r="N7" s="9"/>
      <c r="O7" s="238"/>
    </row>
    <row r="8" spans="1:15" ht="17.25">
      <c r="A8" s="423" t="s">
        <v>176</v>
      </c>
      <c r="B8" s="423"/>
      <c r="C8" s="423"/>
      <c r="D8" s="423"/>
      <c r="E8" s="423"/>
      <c r="F8" s="423"/>
      <c r="G8" s="423"/>
      <c r="H8" s="423"/>
      <c r="I8" s="423"/>
      <c r="J8" s="423"/>
      <c r="K8" s="423"/>
      <c r="L8" s="423"/>
      <c r="M8" s="423"/>
      <c r="N8" s="9"/>
      <c r="O8" s="238"/>
    </row>
    <row r="9" spans="1:15">
      <c r="A9" s="181"/>
      <c r="B9" s="181"/>
      <c r="C9" s="181"/>
      <c r="D9" s="181"/>
      <c r="E9" s="181"/>
      <c r="F9" s="181"/>
      <c r="G9" s="181"/>
      <c r="H9" s="181"/>
      <c r="I9" s="181"/>
      <c r="J9" s="181"/>
      <c r="K9" s="181"/>
      <c r="L9" s="181"/>
      <c r="M9" s="181"/>
      <c r="N9" s="9"/>
      <c r="O9" s="238"/>
    </row>
    <row r="10" spans="1:15">
      <c r="A10" s="9"/>
      <c r="B10" s="9"/>
      <c r="C10" s="9"/>
      <c r="D10" s="9"/>
      <c r="E10" s="9"/>
      <c r="F10" s="9"/>
      <c r="G10" s="9"/>
      <c r="H10" s="9"/>
      <c r="I10" s="9"/>
      <c r="J10" s="9"/>
      <c r="K10" s="9"/>
      <c r="L10" s="9"/>
      <c r="M10" s="9"/>
      <c r="N10" s="9"/>
      <c r="O10" s="238"/>
    </row>
    <row r="11" spans="1:15" ht="24.95" customHeight="1">
      <c r="A11" s="9"/>
      <c r="B11" s="1052" t="s">
        <v>248</v>
      </c>
      <c r="C11" s="1053"/>
      <c r="D11" s="431"/>
      <c r="E11" s="432"/>
      <c r="F11" s="437" t="s">
        <v>221</v>
      </c>
      <c r="G11" s="438"/>
      <c r="H11" s="438"/>
      <c r="I11" s="438"/>
      <c r="J11" s="438"/>
      <c r="K11" s="438"/>
      <c r="L11" s="439"/>
      <c r="M11" s="10" t="s">
        <v>85</v>
      </c>
      <c r="N11" s="10">
        <v>25</v>
      </c>
      <c r="O11" s="238"/>
    </row>
    <row r="12" spans="1:15" ht="15.75" customHeight="1">
      <c r="A12" s="9"/>
      <c r="B12" s="1054"/>
      <c r="C12" s="1055"/>
      <c r="D12" s="433"/>
      <c r="E12" s="434"/>
      <c r="F12" s="440"/>
      <c r="G12" s="441"/>
      <c r="H12" s="441"/>
      <c r="I12" s="441"/>
      <c r="J12" s="441"/>
      <c r="K12" s="441"/>
      <c r="L12" s="442"/>
      <c r="M12" s="10"/>
      <c r="N12" s="10">
        <v>26</v>
      </c>
      <c r="O12" s="238"/>
    </row>
    <row r="13" spans="1:15" ht="17.25" customHeight="1">
      <c r="A13" s="9"/>
      <c r="B13" s="1054"/>
      <c r="C13" s="1055"/>
      <c r="D13" s="435"/>
      <c r="E13" s="436"/>
      <c r="F13" s="443"/>
      <c r="G13" s="443"/>
      <c r="H13" s="443"/>
      <c r="I13" s="443"/>
      <c r="J13" s="443"/>
      <c r="K13" s="443"/>
      <c r="L13" s="444"/>
      <c r="M13" s="10"/>
      <c r="N13" s="231">
        <v>27</v>
      </c>
      <c r="O13" s="238"/>
    </row>
    <row r="14" spans="1:15" ht="21.75" customHeight="1">
      <c r="A14" s="9"/>
      <c r="B14" s="1054"/>
      <c r="C14" s="1055"/>
      <c r="D14" s="431"/>
      <c r="E14" s="432"/>
      <c r="F14" s="437" t="s">
        <v>222</v>
      </c>
      <c r="G14" s="438"/>
      <c r="H14" s="438"/>
      <c r="I14" s="438"/>
      <c r="J14" s="438"/>
      <c r="K14" s="438"/>
      <c r="L14" s="439"/>
      <c r="M14" s="10" t="s">
        <v>85</v>
      </c>
      <c r="N14" s="9"/>
      <c r="O14" s="238"/>
    </row>
    <row r="15" spans="1:15" ht="19.5" customHeight="1">
      <c r="A15" s="9"/>
      <c r="B15" s="1054"/>
      <c r="C15" s="1055"/>
      <c r="D15" s="433"/>
      <c r="E15" s="434"/>
      <c r="F15" s="440"/>
      <c r="G15" s="441"/>
      <c r="H15" s="441"/>
      <c r="I15" s="441"/>
      <c r="J15" s="441"/>
      <c r="K15" s="441"/>
      <c r="L15" s="442"/>
      <c r="M15" s="10"/>
      <c r="N15" s="9"/>
      <c r="O15" s="238"/>
    </row>
    <row r="16" spans="1:15" ht="12" customHeight="1">
      <c r="A16" s="9"/>
      <c r="B16" s="1056"/>
      <c r="C16" s="1057"/>
      <c r="D16" s="435"/>
      <c r="E16" s="436"/>
      <c r="F16" s="443"/>
      <c r="G16" s="443"/>
      <c r="H16" s="443"/>
      <c r="I16" s="443"/>
      <c r="J16" s="443"/>
      <c r="K16" s="443"/>
      <c r="L16" s="444"/>
      <c r="M16" s="9"/>
      <c r="N16" s="9"/>
      <c r="O16" s="238"/>
    </row>
    <row r="17" spans="1:41">
      <c r="A17" s="9"/>
      <c r="B17" s="13"/>
      <c r="C17" s="13"/>
      <c r="D17" s="31" t="str">
        <f>IF(COUNTBLANK(D11:E16)=12,"　↑　該当する方に○",IF(COUNTBLANK(D11:E16)=10,"　↑　どちらか一方に○",""))</f>
        <v>　↑　該当する方に○</v>
      </c>
      <c r="E17" s="32"/>
      <c r="F17" s="13"/>
      <c r="G17" s="13"/>
      <c r="H17" s="13"/>
      <c r="I17" s="13"/>
      <c r="J17" s="13"/>
      <c r="K17" s="13"/>
      <c r="L17" s="13"/>
      <c r="M17" s="9"/>
      <c r="N17" s="9"/>
      <c r="O17" s="238"/>
    </row>
    <row r="18" spans="1:41">
      <c r="A18" s="9"/>
      <c r="B18" s="13"/>
      <c r="C18" s="13"/>
      <c r="D18" s="13"/>
      <c r="E18" s="13"/>
      <c r="F18" s="13"/>
      <c r="G18" s="13"/>
      <c r="H18" s="13"/>
      <c r="I18" s="13"/>
      <c r="J18" s="13"/>
      <c r="K18" s="13"/>
      <c r="L18" s="13"/>
      <c r="M18" s="9"/>
      <c r="N18" s="9"/>
      <c r="O18" s="238"/>
    </row>
    <row r="19" spans="1:41">
      <c r="A19" s="9"/>
      <c r="B19" s="13"/>
      <c r="C19" s="13"/>
      <c r="D19" s="13"/>
      <c r="E19" s="13"/>
      <c r="F19" s="13"/>
      <c r="G19" s="13"/>
      <c r="H19" s="13"/>
      <c r="I19" s="13"/>
      <c r="J19" s="13"/>
      <c r="K19" s="13"/>
      <c r="L19" s="13"/>
      <c r="M19" s="9"/>
      <c r="N19" s="9"/>
      <c r="O19" s="238"/>
    </row>
    <row r="20" spans="1:41">
      <c r="A20" s="9"/>
      <c r="B20" s="13"/>
      <c r="C20" s="13"/>
      <c r="D20" s="13"/>
      <c r="E20" s="13"/>
      <c r="F20" s="13"/>
      <c r="G20" s="13"/>
      <c r="H20" s="13"/>
      <c r="I20" s="13"/>
      <c r="J20" s="13"/>
      <c r="K20" s="13"/>
      <c r="L20" s="13"/>
      <c r="M20" s="9"/>
      <c r="N20" s="9"/>
      <c r="O20" s="238"/>
      <c r="AO20" s="9"/>
    </row>
    <row r="21" spans="1:41">
      <c r="A21" s="9"/>
      <c r="B21" s="13"/>
      <c r="C21" s="13"/>
      <c r="D21" s="13"/>
      <c r="E21" s="13"/>
      <c r="F21" s="13"/>
      <c r="G21" s="13"/>
      <c r="H21" s="13"/>
      <c r="I21" s="13"/>
      <c r="J21" s="13"/>
      <c r="K21" s="13"/>
      <c r="L21" s="13"/>
      <c r="M21" s="9"/>
      <c r="N21" s="9"/>
      <c r="O21" s="238"/>
    </row>
    <row r="22" spans="1:41">
      <c r="A22" s="9"/>
      <c r="B22" s="13" t="s">
        <v>223</v>
      </c>
      <c r="C22" s="13"/>
      <c r="D22" s="13"/>
      <c r="E22" s="13"/>
      <c r="F22" s="13"/>
      <c r="G22" s="13"/>
      <c r="H22" s="13"/>
      <c r="I22" s="13"/>
      <c r="J22" s="13"/>
      <c r="K22" s="13"/>
      <c r="L22" s="13"/>
      <c r="M22" s="9"/>
      <c r="N22" s="9"/>
      <c r="O22" s="238"/>
    </row>
    <row r="23" spans="1:41" ht="13.5" customHeight="1">
      <c r="A23" s="9"/>
      <c r="B23" s="801" t="s">
        <v>26</v>
      </c>
      <c r="C23" s="836"/>
      <c r="D23" s="838" t="s">
        <v>66</v>
      </c>
      <c r="E23" s="1186"/>
      <c r="F23" s="1186"/>
      <c r="G23" s="1186"/>
      <c r="H23" s="844"/>
      <c r="I23" s="847" t="s">
        <v>26</v>
      </c>
      <c r="J23" s="1186"/>
      <c r="K23" s="1186"/>
      <c r="L23" s="1193"/>
      <c r="M23" s="9"/>
      <c r="N23" s="9"/>
      <c r="O23" s="238"/>
    </row>
    <row r="24" spans="1:41" ht="13.5" customHeight="1">
      <c r="A24" s="9"/>
      <c r="B24" s="836"/>
      <c r="C24" s="836"/>
      <c r="D24" s="1187"/>
      <c r="E24" s="1188"/>
      <c r="F24" s="1188"/>
      <c r="G24" s="1188"/>
      <c r="H24" s="1191"/>
      <c r="I24" s="1188"/>
      <c r="J24" s="1188"/>
      <c r="K24" s="1188"/>
      <c r="L24" s="1194"/>
      <c r="M24" s="9"/>
      <c r="N24" s="9"/>
      <c r="O24" s="238"/>
    </row>
    <row r="25" spans="1:41" ht="13.5" customHeight="1">
      <c r="A25" s="9"/>
      <c r="B25" s="836"/>
      <c r="C25" s="836"/>
      <c r="D25" s="1189"/>
      <c r="E25" s="1190"/>
      <c r="F25" s="1190"/>
      <c r="G25" s="1190"/>
      <c r="H25" s="1192"/>
      <c r="I25" s="1190"/>
      <c r="J25" s="1190"/>
      <c r="K25" s="1190"/>
      <c r="L25" s="1195"/>
      <c r="M25" s="9"/>
      <c r="N25" s="9"/>
      <c r="O25" s="238"/>
    </row>
    <row r="26" spans="1:41" ht="13.5" customHeight="1">
      <c r="A26" s="9"/>
      <c r="B26" s="425" t="s">
        <v>17</v>
      </c>
      <c r="C26" s="426"/>
      <c r="D26" s="582"/>
      <c r="E26" s="583"/>
      <c r="F26" s="583"/>
      <c r="G26" s="583"/>
      <c r="H26" s="583"/>
      <c r="I26" s="583"/>
      <c r="J26" s="583"/>
      <c r="K26" s="583"/>
      <c r="L26" s="584"/>
      <c r="M26" s="9"/>
      <c r="N26" s="9"/>
      <c r="O26" s="238"/>
    </row>
    <row r="27" spans="1:41">
      <c r="A27" s="9"/>
      <c r="B27" s="427"/>
      <c r="C27" s="428"/>
      <c r="D27" s="585"/>
      <c r="E27" s="586"/>
      <c r="F27" s="586"/>
      <c r="G27" s="586"/>
      <c r="H27" s="586"/>
      <c r="I27" s="586"/>
      <c r="J27" s="586"/>
      <c r="K27" s="586"/>
      <c r="L27" s="587"/>
      <c r="M27" s="9"/>
      <c r="N27" s="9"/>
      <c r="O27" s="238"/>
    </row>
    <row r="28" spans="1:41">
      <c r="A28" s="9"/>
      <c r="B28" s="429"/>
      <c r="C28" s="430"/>
      <c r="D28" s="588"/>
      <c r="E28" s="589"/>
      <c r="F28" s="589"/>
      <c r="G28" s="589"/>
      <c r="H28" s="589"/>
      <c r="I28" s="589"/>
      <c r="J28" s="589"/>
      <c r="K28" s="589"/>
      <c r="L28" s="590"/>
      <c r="M28" s="9"/>
      <c r="N28" s="9"/>
      <c r="O28" s="238"/>
    </row>
    <row r="29" spans="1:41" ht="13.5" customHeight="1">
      <c r="A29" s="9"/>
      <c r="B29" s="425" t="s">
        <v>184</v>
      </c>
      <c r="C29" s="426"/>
      <c r="D29" s="582"/>
      <c r="E29" s="583"/>
      <c r="F29" s="583"/>
      <c r="G29" s="583"/>
      <c r="H29" s="583"/>
      <c r="I29" s="583"/>
      <c r="J29" s="583"/>
      <c r="K29" s="583"/>
      <c r="L29" s="584"/>
      <c r="M29" s="9"/>
      <c r="N29" s="9"/>
      <c r="O29" s="238"/>
    </row>
    <row r="30" spans="1:41">
      <c r="A30" s="9"/>
      <c r="B30" s="427"/>
      <c r="C30" s="428"/>
      <c r="D30" s="585"/>
      <c r="E30" s="586"/>
      <c r="F30" s="586"/>
      <c r="G30" s="586"/>
      <c r="H30" s="586"/>
      <c r="I30" s="586"/>
      <c r="J30" s="586"/>
      <c r="K30" s="586"/>
      <c r="L30" s="587"/>
      <c r="M30" s="9"/>
      <c r="N30" s="9"/>
      <c r="O30" s="238"/>
    </row>
    <row r="31" spans="1:41">
      <c r="A31" s="9"/>
      <c r="B31" s="429"/>
      <c r="C31" s="430"/>
      <c r="D31" s="588"/>
      <c r="E31" s="589"/>
      <c r="F31" s="589"/>
      <c r="G31" s="589"/>
      <c r="H31" s="589"/>
      <c r="I31" s="589"/>
      <c r="J31" s="589"/>
      <c r="K31" s="589"/>
      <c r="L31" s="590"/>
      <c r="M31" s="9"/>
      <c r="N31" s="9"/>
      <c r="O31" s="238"/>
    </row>
    <row r="32" spans="1:41">
      <c r="A32" s="9"/>
      <c r="B32" s="179"/>
      <c r="C32" s="179"/>
      <c r="D32" s="48"/>
      <c r="E32" s="48"/>
      <c r="F32" s="48"/>
      <c r="G32" s="48"/>
      <c r="H32" s="48"/>
      <c r="I32" s="48"/>
      <c r="J32" s="48"/>
      <c r="K32" s="48"/>
      <c r="L32" s="48"/>
      <c r="M32" s="9"/>
      <c r="N32" s="9"/>
      <c r="O32" s="238"/>
    </row>
    <row r="33" spans="1:15">
      <c r="A33" s="9"/>
      <c r="B33" s="9"/>
      <c r="C33" s="9"/>
      <c r="D33" s="9"/>
      <c r="E33" s="9"/>
      <c r="F33" s="9"/>
      <c r="G33" s="9"/>
      <c r="H33" s="9"/>
      <c r="I33" s="9"/>
      <c r="J33" s="9"/>
      <c r="K33" s="9"/>
      <c r="L33" s="9"/>
      <c r="M33" s="9"/>
      <c r="N33" s="9"/>
      <c r="O33" s="238"/>
    </row>
    <row r="34" spans="1:15" ht="13.5" customHeight="1">
      <c r="A34" s="9"/>
      <c r="B34" s="686" t="s">
        <v>231</v>
      </c>
      <c r="C34" s="1181"/>
      <c r="D34" s="1166"/>
      <c r="E34" s="1146" t="s">
        <v>66</v>
      </c>
      <c r="F34" s="607"/>
      <c r="G34" s="1146" t="s">
        <v>67</v>
      </c>
      <c r="H34" s="607"/>
      <c r="I34" s="1146" t="s">
        <v>68</v>
      </c>
      <c r="J34" s="607"/>
      <c r="K34" s="1146" t="s">
        <v>69</v>
      </c>
      <c r="L34" s="1149"/>
      <c r="M34" s="9"/>
      <c r="N34" s="9"/>
      <c r="O34" s="238"/>
    </row>
    <row r="35" spans="1:15" ht="13.5" customHeight="1">
      <c r="A35" s="9"/>
      <c r="B35" s="1182"/>
      <c r="C35" s="1183"/>
      <c r="D35" s="1167"/>
      <c r="E35" s="1147"/>
      <c r="F35" s="465"/>
      <c r="G35" s="1147"/>
      <c r="H35" s="465"/>
      <c r="I35" s="1147"/>
      <c r="J35" s="465"/>
      <c r="K35" s="1147"/>
      <c r="L35" s="1150"/>
      <c r="M35" s="9"/>
      <c r="N35" s="9"/>
      <c r="O35" s="238"/>
    </row>
    <row r="36" spans="1:15" ht="13.5" customHeight="1">
      <c r="A36" s="9"/>
      <c r="B36" s="1184"/>
      <c r="C36" s="1185"/>
      <c r="D36" s="1168"/>
      <c r="E36" s="1148"/>
      <c r="F36" s="614"/>
      <c r="G36" s="1148"/>
      <c r="H36" s="614"/>
      <c r="I36" s="1148"/>
      <c r="J36" s="614"/>
      <c r="K36" s="1148"/>
      <c r="L36" s="1151"/>
      <c r="M36" s="9"/>
      <c r="N36" s="9"/>
      <c r="O36" s="238"/>
    </row>
    <row r="37" spans="1:15">
      <c r="A37" s="9"/>
      <c r="B37" s="9"/>
      <c r="C37" s="9"/>
      <c r="D37" s="9"/>
      <c r="E37" s="9"/>
      <c r="F37" s="9"/>
      <c r="G37" s="9"/>
      <c r="H37" s="9"/>
      <c r="I37" s="9"/>
      <c r="J37" s="9"/>
      <c r="K37" s="9"/>
      <c r="L37" s="9"/>
      <c r="M37" s="9"/>
      <c r="N37" s="9"/>
      <c r="O37" s="238"/>
    </row>
    <row r="38" spans="1:15" s="34" customFormat="1" ht="14.25">
      <c r="A38" s="33"/>
      <c r="B38" s="94" t="s">
        <v>186</v>
      </c>
      <c r="C38" s="33"/>
      <c r="D38" s="33"/>
      <c r="E38" s="33"/>
      <c r="F38" s="33"/>
      <c r="G38" s="33"/>
      <c r="H38" s="33"/>
      <c r="I38" s="33"/>
      <c r="J38" s="33"/>
      <c r="K38" s="33"/>
      <c r="L38" s="33"/>
      <c r="M38" s="33"/>
      <c r="N38" s="33"/>
      <c r="O38" s="241"/>
    </row>
    <row r="39" spans="1:15">
      <c r="A39" s="9"/>
      <c r="B39" s="9"/>
      <c r="C39" s="9"/>
      <c r="D39" s="9"/>
      <c r="E39" s="9"/>
      <c r="F39" s="9"/>
      <c r="G39" s="9"/>
      <c r="H39" s="9"/>
      <c r="I39" s="9"/>
      <c r="J39" s="9"/>
      <c r="K39" s="9"/>
      <c r="L39" s="9"/>
      <c r="M39" s="9"/>
      <c r="N39" s="9"/>
      <c r="O39" s="238"/>
    </row>
    <row r="40" spans="1:15">
      <c r="A40" s="9"/>
      <c r="B40" s="9"/>
      <c r="C40" s="9"/>
      <c r="D40" s="9"/>
      <c r="E40" s="9"/>
      <c r="F40" s="9"/>
      <c r="G40" s="9"/>
      <c r="H40" s="9"/>
      <c r="I40" s="9"/>
      <c r="J40" s="9"/>
      <c r="K40" s="9"/>
      <c r="L40" s="9"/>
      <c r="M40" s="9"/>
      <c r="N40" s="9"/>
      <c r="O40" s="238"/>
    </row>
    <row r="41" spans="1:15">
      <c r="A41" s="9"/>
      <c r="B41" s="9"/>
      <c r="C41" s="9"/>
      <c r="D41" s="9"/>
      <c r="E41" s="9"/>
      <c r="F41" s="9"/>
      <c r="G41" s="9"/>
      <c r="H41" s="9"/>
      <c r="I41" s="9"/>
      <c r="J41" s="9"/>
      <c r="K41" s="9"/>
      <c r="L41" s="9"/>
      <c r="M41" s="9"/>
      <c r="N41" s="9"/>
      <c r="O41" s="238"/>
    </row>
    <row r="42" spans="1:15">
      <c r="A42" s="9"/>
      <c r="B42" s="9"/>
      <c r="C42" s="9"/>
      <c r="D42" s="9"/>
      <c r="E42" s="9"/>
      <c r="F42" s="9"/>
      <c r="G42" s="9"/>
      <c r="H42" s="9"/>
      <c r="I42" s="9"/>
      <c r="J42" s="9"/>
      <c r="K42" s="9"/>
      <c r="L42" s="9"/>
      <c r="M42" s="9"/>
      <c r="N42" s="9"/>
      <c r="O42" s="238"/>
    </row>
    <row r="43" spans="1:15">
      <c r="A43" s="9"/>
      <c r="B43" s="9"/>
      <c r="C43" s="9"/>
      <c r="D43" s="9"/>
      <c r="E43" s="9"/>
      <c r="F43" s="9"/>
      <c r="G43" s="9"/>
      <c r="H43" s="9"/>
      <c r="I43" s="9"/>
      <c r="J43" s="9"/>
      <c r="K43" s="9"/>
      <c r="L43" s="9"/>
      <c r="M43" s="9"/>
      <c r="N43" s="9"/>
      <c r="O43" s="238"/>
    </row>
    <row r="44" spans="1:15" s="34" customFormat="1" ht="14.25">
      <c r="A44" s="33"/>
      <c r="B44" s="94"/>
      <c r="C44" s="33"/>
      <c r="D44" s="33"/>
      <c r="E44" s="33"/>
      <c r="F44" s="33"/>
      <c r="G44" s="33"/>
      <c r="H44" s="33"/>
      <c r="I44" s="33"/>
      <c r="J44" s="33"/>
      <c r="K44" s="33"/>
      <c r="L44" s="33"/>
      <c r="M44" s="33"/>
      <c r="N44" s="33"/>
      <c r="O44" s="241"/>
    </row>
    <row r="45" spans="1:15" s="34" customFormat="1">
      <c r="A45" s="33"/>
      <c r="B45" s="22"/>
      <c r="C45" s="33"/>
      <c r="D45" s="33"/>
      <c r="E45" s="33"/>
      <c r="F45" s="33"/>
      <c r="G45" s="33"/>
      <c r="H45" s="33"/>
      <c r="I45" s="33"/>
      <c r="J45" s="33"/>
      <c r="K45" s="33"/>
      <c r="L45" s="33"/>
      <c r="M45" s="33"/>
      <c r="N45" s="33"/>
      <c r="O45" s="241"/>
    </row>
    <row r="46" spans="1:15" s="34" customFormat="1" ht="14.25">
      <c r="A46" s="33"/>
      <c r="B46" s="53"/>
      <c r="C46" s="36"/>
      <c r="D46" s="33"/>
      <c r="E46" s="33"/>
      <c r="F46" s="33"/>
      <c r="G46" s="33"/>
      <c r="H46" s="33"/>
      <c r="I46" s="33"/>
      <c r="J46" s="33"/>
      <c r="K46" s="33"/>
      <c r="L46" s="33"/>
      <c r="M46" s="33"/>
      <c r="N46" s="33"/>
      <c r="O46" s="241"/>
    </row>
    <row r="47" spans="1:15" s="34" customFormat="1" ht="14.25">
      <c r="A47" s="33"/>
      <c r="B47" s="53"/>
      <c r="C47" s="36"/>
      <c r="D47" s="33"/>
      <c r="E47" s="33"/>
      <c r="F47" s="33"/>
      <c r="G47" s="33"/>
      <c r="H47" s="33"/>
      <c r="I47" s="33"/>
      <c r="J47" s="33"/>
      <c r="K47" s="33"/>
      <c r="L47" s="33"/>
      <c r="M47" s="33"/>
      <c r="N47" s="33"/>
      <c r="O47" s="241"/>
    </row>
    <row r="48" spans="1:15" ht="14.25">
      <c r="A48" s="9"/>
      <c r="B48" s="53"/>
      <c r="C48" s="36"/>
      <c r="D48" s="9"/>
      <c r="E48" s="9"/>
      <c r="F48" s="9"/>
      <c r="G48" s="9"/>
      <c r="H48" s="9"/>
      <c r="I48" s="9"/>
      <c r="J48" s="9"/>
      <c r="K48" s="9"/>
      <c r="L48" s="9"/>
      <c r="M48" s="9"/>
      <c r="N48" s="9"/>
      <c r="O48" s="238"/>
    </row>
    <row r="49" spans="1:15" ht="14.25">
      <c r="A49" s="9"/>
      <c r="B49" s="53"/>
      <c r="C49" s="36"/>
      <c r="D49" s="9"/>
      <c r="E49" s="9"/>
      <c r="F49" s="9"/>
      <c r="G49" s="9"/>
      <c r="H49" s="9"/>
      <c r="I49" s="9"/>
      <c r="J49" s="9"/>
      <c r="K49" s="9"/>
      <c r="L49" s="9"/>
      <c r="M49" s="9"/>
      <c r="N49" s="9"/>
      <c r="O49" s="238"/>
    </row>
    <row r="50" spans="1:15">
      <c r="A50" s="9"/>
      <c r="B50" s="9"/>
      <c r="C50" s="9"/>
      <c r="D50" s="9"/>
      <c r="E50" s="9"/>
      <c r="F50" s="9"/>
      <c r="G50" s="9"/>
      <c r="H50" s="9"/>
      <c r="I50" s="9"/>
      <c r="J50" s="9"/>
      <c r="K50" s="9"/>
      <c r="L50" s="9"/>
      <c r="M50" s="9"/>
      <c r="N50" s="9"/>
      <c r="O50" s="238"/>
    </row>
    <row r="51" spans="1:15">
      <c r="A51" s="9"/>
      <c r="B51" s="9"/>
      <c r="C51" s="9"/>
      <c r="D51" s="9"/>
      <c r="E51" s="9"/>
      <c r="F51" s="9"/>
      <c r="G51" s="9"/>
      <c r="H51" s="9"/>
      <c r="I51" s="9"/>
      <c r="J51" s="9"/>
      <c r="K51" s="9"/>
      <c r="L51" s="9"/>
      <c r="M51" s="9"/>
      <c r="N51" s="9"/>
      <c r="O51" s="238"/>
    </row>
    <row r="52" spans="1:15">
      <c r="A52" s="9"/>
      <c r="B52" s="9"/>
      <c r="C52" s="9"/>
      <c r="D52" s="9"/>
      <c r="E52" s="9"/>
      <c r="F52" s="9"/>
      <c r="G52" s="9"/>
      <c r="H52" s="9"/>
      <c r="I52" s="9"/>
      <c r="J52" s="9"/>
      <c r="K52" s="9"/>
      <c r="L52" s="9"/>
      <c r="M52" s="9"/>
      <c r="N52" s="9"/>
      <c r="O52" s="238"/>
    </row>
    <row r="53" spans="1:15">
      <c r="A53" s="9"/>
      <c r="B53" s="9"/>
      <c r="C53" s="9"/>
      <c r="D53" s="9"/>
      <c r="E53" s="9"/>
      <c r="F53" s="9"/>
      <c r="G53" s="9"/>
      <c r="H53" s="9"/>
      <c r="I53" s="9"/>
      <c r="J53" s="9"/>
      <c r="K53" s="9"/>
      <c r="L53" s="9"/>
      <c r="M53" s="9"/>
      <c r="N53" s="9"/>
      <c r="O53" s="238"/>
    </row>
    <row r="54" spans="1:15">
      <c r="A54" s="9"/>
      <c r="B54" s="9"/>
      <c r="C54" s="9"/>
      <c r="D54" s="9"/>
      <c r="E54" s="9"/>
      <c r="F54" s="9"/>
      <c r="G54" s="9"/>
      <c r="H54" s="9"/>
      <c r="I54" s="9"/>
      <c r="J54" s="9"/>
      <c r="K54" s="9"/>
      <c r="L54" s="9"/>
      <c r="M54" s="9"/>
      <c r="N54" s="9"/>
      <c r="O54" s="238"/>
    </row>
    <row r="55" spans="1:15">
      <c r="A55" s="9"/>
      <c r="B55" s="9"/>
      <c r="C55" s="9"/>
      <c r="D55" s="9"/>
      <c r="E55" s="9"/>
      <c r="F55" s="9"/>
      <c r="G55" s="9"/>
      <c r="H55" s="9"/>
      <c r="I55" s="9"/>
      <c r="J55" s="9"/>
      <c r="K55" s="9"/>
      <c r="L55" s="9"/>
      <c r="M55" s="9"/>
      <c r="N55" s="9"/>
      <c r="O55" s="238"/>
    </row>
    <row r="56" spans="1:15">
      <c r="A56" s="9"/>
      <c r="B56" s="9"/>
      <c r="C56" s="9"/>
      <c r="D56" s="9"/>
      <c r="E56" s="9"/>
      <c r="F56" s="9"/>
      <c r="G56" s="9"/>
      <c r="H56" s="9"/>
      <c r="I56" s="9"/>
      <c r="J56" s="9"/>
      <c r="K56" s="9"/>
      <c r="L56" s="9"/>
      <c r="M56" s="9"/>
      <c r="N56" s="9"/>
      <c r="O56" s="238"/>
    </row>
    <row r="57" spans="1:15">
      <c r="A57" s="9"/>
      <c r="B57" s="9"/>
      <c r="C57" s="9"/>
      <c r="D57" s="9"/>
      <c r="E57" s="9"/>
      <c r="F57" s="9"/>
      <c r="G57" s="9"/>
      <c r="H57" s="9"/>
      <c r="I57" s="9"/>
      <c r="J57" s="9"/>
      <c r="K57" s="9"/>
      <c r="L57" s="9"/>
      <c r="M57" s="9"/>
      <c r="N57" s="9"/>
      <c r="O57" s="238"/>
    </row>
    <row r="58" spans="1:15">
      <c r="A58" s="9"/>
      <c r="B58" s="9"/>
      <c r="C58" s="9"/>
      <c r="D58" s="9"/>
      <c r="E58" s="9"/>
      <c r="F58" s="9"/>
      <c r="G58" s="9"/>
      <c r="H58" s="9"/>
      <c r="I58" s="9"/>
      <c r="J58" s="9"/>
      <c r="K58" s="9"/>
      <c r="L58" s="9"/>
      <c r="M58" s="9"/>
      <c r="N58" s="9"/>
      <c r="O58" s="238"/>
    </row>
    <row r="59" spans="1:15">
      <c r="A59" s="9"/>
      <c r="B59" s="9"/>
      <c r="C59" s="9"/>
      <c r="D59" s="9"/>
      <c r="E59" s="9"/>
      <c r="F59" s="9"/>
      <c r="G59" s="9"/>
      <c r="H59" s="9"/>
      <c r="I59" s="9"/>
      <c r="J59" s="9"/>
      <c r="K59" s="9"/>
      <c r="L59" s="9"/>
      <c r="M59" s="9"/>
      <c r="N59" s="9"/>
      <c r="O59" s="238"/>
    </row>
    <row r="60" spans="1:15" ht="18.75">
      <c r="A60" s="561" t="s">
        <v>142</v>
      </c>
      <c r="B60" s="460"/>
      <c r="C60" s="460"/>
      <c r="D60" s="460"/>
      <c r="E60" s="460"/>
      <c r="F60" s="460"/>
      <c r="G60" s="460"/>
      <c r="H60" s="460"/>
      <c r="I60" s="460"/>
      <c r="J60" s="460"/>
      <c r="K60" s="460"/>
      <c r="L60" s="460"/>
      <c r="M60" s="460"/>
      <c r="N60" s="9"/>
      <c r="O60" s="238"/>
    </row>
    <row r="61" spans="1:15">
      <c r="A61" s="9"/>
      <c r="B61" s="9"/>
      <c r="C61" s="9"/>
      <c r="D61" s="9"/>
      <c r="E61" s="9"/>
      <c r="F61" s="9"/>
      <c r="G61" s="9"/>
      <c r="H61" s="9"/>
      <c r="I61" s="9"/>
      <c r="J61" s="9"/>
      <c r="K61" s="9"/>
      <c r="L61" s="9"/>
      <c r="M61" s="9"/>
      <c r="N61" s="9"/>
      <c r="O61" s="238"/>
    </row>
  </sheetData>
  <sheetProtection sheet="1" objects="1" scenarios="1" formatCells="0" selectLockedCells="1"/>
  <mergeCells count="27">
    <mergeCell ref="A8:M8"/>
    <mergeCell ref="B11:C16"/>
    <mergeCell ref="D11:E13"/>
    <mergeCell ref="F11:L13"/>
    <mergeCell ref="D14:E16"/>
    <mergeCell ref="F14:L16"/>
    <mergeCell ref="D23:G25"/>
    <mergeCell ref="H23:H25"/>
    <mergeCell ref="I23:L25"/>
    <mergeCell ref="B26:C28"/>
    <mergeCell ref="D26:L28"/>
    <mergeCell ref="K34:K36"/>
    <mergeCell ref="L34:L36"/>
    <mergeCell ref="A60:M60"/>
    <mergeCell ref="K2:M4"/>
    <mergeCell ref="K1:M1"/>
    <mergeCell ref="B29:C31"/>
    <mergeCell ref="D29:L31"/>
    <mergeCell ref="B34:C36"/>
    <mergeCell ref="D34:D36"/>
    <mergeCell ref="E34:E36"/>
    <mergeCell ref="F34:F36"/>
    <mergeCell ref="G34:G36"/>
    <mergeCell ref="H34:H36"/>
    <mergeCell ref="I34:I36"/>
    <mergeCell ref="J34:J36"/>
    <mergeCell ref="B23:C25"/>
  </mergeCells>
  <phoneticPr fontId="121"/>
  <conditionalFormatting sqref="D23:D26 D29 E23:L25 D34:L36">
    <cfRule type="expression" dxfId="24" priority="3" stopIfTrue="1">
      <formula>$D$14="○"</formula>
    </cfRule>
    <cfRule type="expression" dxfId="23" priority="4" stopIfTrue="1">
      <formula>$D$11="○"</formula>
    </cfRule>
  </conditionalFormatting>
  <conditionalFormatting sqref="C47 C49">
    <cfRule type="expression" dxfId="22" priority="1" stopIfTrue="1">
      <formula>$B$32="■"</formula>
    </cfRule>
    <cfRule type="expression" dxfId="21" priority="2" stopIfTrue="1">
      <formula>$B$37="■"</formula>
    </cfRule>
  </conditionalFormatting>
  <conditionalFormatting sqref="C47 C49">
    <cfRule type="expression" dxfId="20" priority="5" stopIfTrue="1">
      <formula>$B$38="■"</formula>
    </cfRule>
  </conditionalFormatting>
  <dataValidations count="2">
    <dataValidation type="list" allowBlank="1" showInputMessage="1" showErrorMessage="1" sqref="D14:E16">
      <formula1>$M$14:$M$15</formula1>
    </dataValidation>
    <dataValidation type="list" allowBlank="1" showInputMessage="1" showErrorMessage="1" sqref="D11:E13">
      <formula1>$M$11:$M$12</formula1>
    </dataValidation>
  </dataValidations>
  <printOptions horizontalCentered="1"/>
  <pageMargins left="0.78740157480314965" right="0.59055118110236227" top="0.39370078740157483" bottom="0.39370078740157483" header="0.31496062992125984" footer="0.31496062992125984"/>
  <pageSetup paperSize="9" orientation="portrait" verticalDpi="30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1">
    <tabColor rgb="FFFFFF00"/>
    <pageSetUpPr fitToPage="1"/>
  </sheetPr>
  <dimension ref="A1:AO60"/>
  <sheetViews>
    <sheetView showGridLines="0" view="pageBreakPreview" zoomScaleNormal="100" zoomScaleSheetLayoutView="100" workbookViewId="0">
      <selection activeCell="D11" sqref="D11:E13"/>
    </sheetView>
  </sheetViews>
  <sheetFormatPr defaultColWidth="6.5" defaultRowHeight="13.5"/>
  <cols>
    <col min="1" max="1" width="1.875" style="11" customWidth="1"/>
    <col min="2" max="2" width="11.125" style="11" customWidth="1"/>
    <col min="3" max="3" width="9.375" style="11" customWidth="1"/>
    <col min="4" max="4" width="4.625" style="11" customWidth="1"/>
    <col min="5" max="11" width="6.5" style="11"/>
    <col min="12" max="12" width="8" style="11" customWidth="1"/>
    <col min="13" max="13" width="6.5" style="11"/>
    <col min="14" max="14" width="5.5" style="11" hidden="1" customWidth="1"/>
    <col min="15" max="16384" width="6.5" style="11"/>
  </cols>
  <sheetData>
    <row r="1" spans="1:15" ht="24">
      <c r="A1" s="9"/>
      <c r="B1" s="9"/>
      <c r="C1" s="9"/>
      <c r="D1" s="9"/>
      <c r="E1" s="9"/>
      <c r="F1" s="9"/>
      <c r="G1" s="9"/>
      <c r="H1" s="9"/>
      <c r="I1" s="9"/>
      <c r="J1" s="120"/>
      <c r="K1" s="692" t="s">
        <v>431</v>
      </c>
      <c r="L1" s="692"/>
      <c r="M1" s="692"/>
      <c r="N1" s="9"/>
      <c r="O1" s="238"/>
    </row>
    <row r="2" spans="1:15" ht="13.5" customHeight="1">
      <c r="A2" s="9"/>
      <c r="B2" s="9"/>
      <c r="C2" s="9"/>
      <c r="D2" s="9"/>
      <c r="E2" s="9"/>
      <c r="F2" s="9"/>
      <c r="G2" s="9"/>
      <c r="H2" s="9"/>
      <c r="I2" s="9"/>
      <c r="J2" s="9"/>
      <c r="K2" s="579" t="s">
        <v>386</v>
      </c>
      <c r="L2" s="579"/>
      <c r="M2" s="579"/>
      <c r="N2" s="9"/>
      <c r="O2" s="238"/>
    </row>
    <row r="3" spans="1:15" ht="13.5" customHeight="1">
      <c r="A3" s="9"/>
      <c r="B3" s="9"/>
      <c r="C3" s="9"/>
      <c r="D3" s="9"/>
      <c r="E3" s="9"/>
      <c r="F3" s="9"/>
      <c r="G3" s="9"/>
      <c r="H3" s="9"/>
      <c r="I3" s="9"/>
      <c r="J3" s="9"/>
      <c r="K3" s="579"/>
      <c r="L3" s="579"/>
      <c r="M3" s="579"/>
      <c r="N3" s="9"/>
      <c r="O3" s="238"/>
    </row>
    <row r="4" spans="1:15" ht="13.5" customHeight="1">
      <c r="A4" s="9"/>
      <c r="B4" s="9"/>
      <c r="C4" s="9"/>
      <c r="D4" s="9"/>
      <c r="E4" s="9"/>
      <c r="F4" s="9"/>
      <c r="G4" s="9"/>
      <c r="H4" s="9"/>
      <c r="I4" s="9"/>
      <c r="J4" s="9"/>
      <c r="K4" s="579"/>
      <c r="L4" s="579"/>
      <c r="M4" s="579"/>
      <c r="N4" s="9"/>
      <c r="O4" s="238"/>
    </row>
    <row r="5" spans="1:15">
      <c r="A5" s="9"/>
      <c r="B5" s="9"/>
      <c r="C5" s="9"/>
      <c r="D5" s="9"/>
      <c r="E5" s="9"/>
      <c r="F5" s="9"/>
      <c r="G5" s="9"/>
      <c r="H5" s="9"/>
      <c r="I5" s="9"/>
      <c r="J5" s="9"/>
      <c r="K5" s="9"/>
      <c r="L5" s="9"/>
      <c r="M5" s="9"/>
      <c r="N5" s="9"/>
      <c r="O5" s="238"/>
    </row>
    <row r="6" spans="1:15">
      <c r="A6" s="9"/>
      <c r="B6" s="9"/>
      <c r="C6" s="9"/>
      <c r="D6" s="9"/>
      <c r="E6" s="9"/>
      <c r="F6" s="9"/>
      <c r="G6" s="9"/>
      <c r="H6" s="9"/>
      <c r="I6" s="9"/>
      <c r="J6" s="9"/>
      <c r="K6" s="9"/>
      <c r="L6" s="9"/>
      <c r="M6" s="9"/>
      <c r="N6" s="9"/>
      <c r="O6" s="238"/>
    </row>
    <row r="7" spans="1:15">
      <c r="A7" s="9"/>
      <c r="B7" s="9"/>
      <c r="C7" s="9"/>
      <c r="D7" s="9"/>
      <c r="E7" s="9"/>
      <c r="F7" s="9"/>
      <c r="G7" s="9"/>
      <c r="H7" s="9"/>
      <c r="I7" s="9"/>
      <c r="J7" s="9"/>
      <c r="K7" s="9"/>
      <c r="L7" s="9"/>
      <c r="M7" s="9"/>
      <c r="N7" s="9"/>
      <c r="O7" s="238"/>
    </row>
    <row r="8" spans="1:15" ht="17.25">
      <c r="A8" s="423" t="s">
        <v>177</v>
      </c>
      <c r="B8" s="423"/>
      <c r="C8" s="423"/>
      <c r="D8" s="423"/>
      <c r="E8" s="423"/>
      <c r="F8" s="423"/>
      <c r="G8" s="423"/>
      <c r="H8" s="423"/>
      <c r="I8" s="423"/>
      <c r="J8" s="423"/>
      <c r="K8" s="423"/>
      <c r="L8" s="423"/>
      <c r="M8" s="423"/>
      <c r="N8" s="9"/>
      <c r="O8" s="238"/>
    </row>
    <row r="9" spans="1:15">
      <c r="A9" s="181"/>
      <c r="B9" s="181"/>
      <c r="C9" s="181"/>
      <c r="D9" s="181"/>
      <c r="E9" s="181"/>
      <c r="F9" s="181"/>
      <c r="G9" s="181"/>
      <c r="H9" s="181"/>
      <c r="I9" s="181"/>
      <c r="J9" s="181"/>
      <c r="K9" s="181"/>
      <c r="L9" s="181"/>
      <c r="M9" s="181"/>
      <c r="N9" s="9"/>
      <c r="O9" s="238"/>
    </row>
    <row r="10" spans="1:15">
      <c r="A10" s="9"/>
      <c r="B10" s="9"/>
      <c r="C10" s="9"/>
      <c r="D10" s="9"/>
      <c r="E10" s="9"/>
      <c r="F10" s="9"/>
      <c r="G10" s="9"/>
      <c r="H10" s="9"/>
      <c r="I10" s="9"/>
      <c r="J10" s="9"/>
      <c r="K10" s="9"/>
      <c r="L10" s="9"/>
      <c r="M10" s="9"/>
      <c r="N10" s="9"/>
      <c r="O10" s="238"/>
    </row>
    <row r="11" spans="1:15" ht="19.5" customHeight="1">
      <c r="A11" s="9"/>
      <c r="B11" s="1052" t="s">
        <v>412</v>
      </c>
      <c r="C11" s="1053"/>
      <c r="D11" s="431"/>
      <c r="E11" s="432"/>
      <c r="F11" s="437" t="s">
        <v>221</v>
      </c>
      <c r="G11" s="438"/>
      <c r="H11" s="438"/>
      <c r="I11" s="438"/>
      <c r="J11" s="438"/>
      <c r="K11" s="438"/>
      <c r="L11" s="439"/>
      <c r="M11" s="10" t="s">
        <v>85</v>
      </c>
      <c r="N11" s="10">
        <v>25</v>
      </c>
      <c r="O11" s="238"/>
    </row>
    <row r="12" spans="1:15" ht="19.5" customHeight="1">
      <c r="A12" s="9"/>
      <c r="B12" s="1054"/>
      <c r="C12" s="1055"/>
      <c r="D12" s="433"/>
      <c r="E12" s="434"/>
      <c r="F12" s="440"/>
      <c r="G12" s="441"/>
      <c r="H12" s="441"/>
      <c r="I12" s="441"/>
      <c r="J12" s="441"/>
      <c r="K12" s="441"/>
      <c r="L12" s="442"/>
      <c r="M12" s="10"/>
      <c r="N12" s="10">
        <v>26</v>
      </c>
      <c r="O12" s="238"/>
    </row>
    <row r="13" spans="1:15" ht="19.5" customHeight="1">
      <c r="A13" s="9"/>
      <c r="B13" s="1054"/>
      <c r="C13" s="1055"/>
      <c r="D13" s="435"/>
      <c r="E13" s="436"/>
      <c r="F13" s="443"/>
      <c r="G13" s="443"/>
      <c r="H13" s="443"/>
      <c r="I13" s="443"/>
      <c r="J13" s="443"/>
      <c r="K13" s="443"/>
      <c r="L13" s="444"/>
      <c r="M13" s="10"/>
      <c r="N13" s="231">
        <v>27</v>
      </c>
      <c r="O13" s="238"/>
    </row>
    <row r="14" spans="1:15" ht="19.5" customHeight="1">
      <c r="A14" s="9"/>
      <c r="B14" s="1054"/>
      <c r="C14" s="1055"/>
      <c r="D14" s="431"/>
      <c r="E14" s="432"/>
      <c r="F14" s="437" t="s">
        <v>222</v>
      </c>
      <c r="G14" s="438"/>
      <c r="H14" s="438"/>
      <c r="I14" s="438"/>
      <c r="J14" s="438"/>
      <c r="K14" s="438"/>
      <c r="L14" s="439"/>
      <c r="M14" s="10" t="s">
        <v>85</v>
      </c>
      <c r="N14" s="9"/>
      <c r="O14" s="238"/>
    </row>
    <row r="15" spans="1:15" ht="19.5" customHeight="1">
      <c r="A15" s="9"/>
      <c r="B15" s="1054"/>
      <c r="C15" s="1055"/>
      <c r="D15" s="433"/>
      <c r="E15" s="434"/>
      <c r="F15" s="440"/>
      <c r="G15" s="441"/>
      <c r="H15" s="441"/>
      <c r="I15" s="441"/>
      <c r="J15" s="441"/>
      <c r="K15" s="441"/>
      <c r="L15" s="442"/>
      <c r="M15" s="10"/>
      <c r="N15" s="9"/>
      <c r="O15" s="238"/>
    </row>
    <row r="16" spans="1:15" ht="19.5" customHeight="1">
      <c r="A16" s="9"/>
      <c r="B16" s="1056"/>
      <c r="C16" s="1057"/>
      <c r="D16" s="435"/>
      <c r="E16" s="436"/>
      <c r="F16" s="443"/>
      <c r="G16" s="443"/>
      <c r="H16" s="443"/>
      <c r="I16" s="443"/>
      <c r="J16" s="443"/>
      <c r="K16" s="443"/>
      <c r="L16" s="444"/>
      <c r="M16" s="9"/>
      <c r="N16" s="9"/>
      <c r="O16" s="238"/>
    </row>
    <row r="17" spans="1:41">
      <c r="A17" s="9"/>
      <c r="B17" s="13"/>
      <c r="C17" s="13"/>
      <c r="D17" s="31" t="str">
        <f>IF(COUNTBLANK(D11:E16)=12,"　↑　該当する方に○",IF(COUNTBLANK(D11:E16)=10,"　↑　どちらか一方に○",""))</f>
        <v>　↑　該当する方に○</v>
      </c>
      <c r="E17" s="32"/>
      <c r="F17" s="13"/>
      <c r="G17" s="13"/>
      <c r="H17" s="13"/>
      <c r="I17" s="13"/>
      <c r="J17" s="13"/>
      <c r="K17" s="13"/>
      <c r="L17" s="13"/>
      <c r="M17" s="9"/>
      <c r="N17" s="9"/>
      <c r="O17" s="238"/>
    </row>
    <row r="18" spans="1:41">
      <c r="A18" s="9"/>
      <c r="B18" s="13"/>
      <c r="C18" s="13"/>
      <c r="D18" s="13"/>
      <c r="E18" s="13"/>
      <c r="F18" s="13"/>
      <c r="G18" s="13"/>
      <c r="H18" s="13"/>
      <c r="I18" s="13"/>
      <c r="J18" s="13"/>
      <c r="K18" s="13"/>
      <c r="L18" s="13"/>
      <c r="M18" s="9"/>
      <c r="N18" s="9"/>
      <c r="O18" s="238"/>
    </row>
    <row r="19" spans="1:41">
      <c r="A19" s="9"/>
      <c r="B19" s="13"/>
      <c r="C19" s="13"/>
      <c r="D19" s="13"/>
      <c r="E19" s="13"/>
      <c r="F19" s="13"/>
      <c r="G19" s="13"/>
      <c r="H19" s="13"/>
      <c r="I19" s="13"/>
      <c r="J19" s="13"/>
      <c r="K19" s="13"/>
      <c r="L19" s="13"/>
      <c r="M19" s="9"/>
      <c r="N19" s="9"/>
      <c r="O19" s="238"/>
    </row>
    <row r="20" spans="1:41">
      <c r="A20" s="9"/>
      <c r="B20" s="13"/>
      <c r="C20" s="13"/>
      <c r="D20" s="13"/>
      <c r="E20" s="13"/>
      <c r="F20" s="13"/>
      <c r="G20" s="13"/>
      <c r="H20" s="13"/>
      <c r="I20" s="13"/>
      <c r="J20" s="13"/>
      <c r="K20" s="13"/>
      <c r="L20" s="13"/>
      <c r="M20" s="9"/>
      <c r="N20" s="9"/>
      <c r="O20" s="238"/>
      <c r="AO20" s="9"/>
    </row>
    <row r="21" spans="1:41">
      <c r="A21" s="9"/>
      <c r="B21" s="13"/>
      <c r="C21" s="13"/>
      <c r="D21" s="13"/>
      <c r="E21" s="13"/>
      <c r="F21" s="13"/>
      <c r="G21" s="13"/>
      <c r="H21" s="13"/>
      <c r="I21" s="13"/>
      <c r="J21" s="13"/>
      <c r="K21" s="13"/>
      <c r="L21" s="13"/>
      <c r="M21" s="9"/>
      <c r="N21" s="9"/>
      <c r="O21" s="238"/>
    </row>
    <row r="22" spans="1:41">
      <c r="A22" s="9"/>
      <c r="B22" s="13" t="s">
        <v>223</v>
      </c>
      <c r="C22" s="13"/>
      <c r="D22" s="13"/>
      <c r="E22" s="13"/>
      <c r="F22" s="13"/>
      <c r="G22" s="13"/>
      <c r="H22" s="13"/>
      <c r="I22" s="13"/>
      <c r="J22" s="13"/>
      <c r="K22" s="13"/>
      <c r="L22" s="13"/>
      <c r="M22" s="9"/>
      <c r="N22" s="9"/>
      <c r="O22" s="238"/>
    </row>
    <row r="23" spans="1:41" ht="13.5" customHeight="1">
      <c r="A23" s="9"/>
      <c r="B23" s="801" t="s">
        <v>26</v>
      </c>
      <c r="C23" s="836"/>
      <c r="D23" s="838" t="s">
        <v>66</v>
      </c>
      <c r="E23" s="1186"/>
      <c r="F23" s="1186"/>
      <c r="G23" s="1186"/>
      <c r="H23" s="844"/>
      <c r="I23" s="847" t="s">
        <v>26</v>
      </c>
      <c r="J23" s="1186"/>
      <c r="K23" s="1186"/>
      <c r="L23" s="1193"/>
      <c r="M23" s="9"/>
      <c r="N23" s="9"/>
      <c r="O23" s="238"/>
    </row>
    <row r="24" spans="1:41" ht="13.5" customHeight="1">
      <c r="A24" s="9"/>
      <c r="B24" s="836"/>
      <c r="C24" s="836"/>
      <c r="D24" s="1187"/>
      <c r="E24" s="1188"/>
      <c r="F24" s="1188"/>
      <c r="G24" s="1188"/>
      <c r="H24" s="1191"/>
      <c r="I24" s="1188"/>
      <c r="J24" s="1188"/>
      <c r="K24" s="1188"/>
      <c r="L24" s="1194"/>
      <c r="M24" s="9"/>
      <c r="N24" s="9"/>
      <c r="O24" s="238"/>
    </row>
    <row r="25" spans="1:41" ht="13.5" customHeight="1">
      <c r="A25" s="9"/>
      <c r="B25" s="836"/>
      <c r="C25" s="836"/>
      <c r="D25" s="1189"/>
      <c r="E25" s="1190"/>
      <c r="F25" s="1190"/>
      <c r="G25" s="1190"/>
      <c r="H25" s="1192"/>
      <c r="I25" s="1190"/>
      <c r="J25" s="1190"/>
      <c r="K25" s="1190"/>
      <c r="L25" s="1195"/>
      <c r="M25" s="9"/>
      <c r="N25" s="9"/>
      <c r="O25" s="238"/>
    </row>
    <row r="26" spans="1:41" ht="13.5" customHeight="1">
      <c r="A26" s="9"/>
      <c r="B26" s="801" t="s">
        <v>17</v>
      </c>
      <c r="C26" s="836"/>
      <c r="D26" s="582"/>
      <c r="E26" s="583"/>
      <c r="F26" s="583"/>
      <c r="G26" s="583"/>
      <c r="H26" s="583"/>
      <c r="I26" s="583"/>
      <c r="J26" s="583"/>
      <c r="K26" s="583"/>
      <c r="L26" s="584"/>
      <c r="M26" s="9"/>
      <c r="N26" s="9"/>
      <c r="O26" s="238"/>
    </row>
    <row r="27" spans="1:41">
      <c r="A27" s="9"/>
      <c r="B27" s="836"/>
      <c r="C27" s="836"/>
      <c r="D27" s="585"/>
      <c r="E27" s="586"/>
      <c r="F27" s="586"/>
      <c r="G27" s="586"/>
      <c r="H27" s="586"/>
      <c r="I27" s="586"/>
      <c r="J27" s="586"/>
      <c r="K27" s="586"/>
      <c r="L27" s="587"/>
      <c r="M27" s="9"/>
      <c r="N27" s="9"/>
      <c r="O27" s="238"/>
    </row>
    <row r="28" spans="1:41">
      <c r="A28" s="9"/>
      <c r="B28" s="836"/>
      <c r="C28" s="836"/>
      <c r="D28" s="588"/>
      <c r="E28" s="589"/>
      <c r="F28" s="589"/>
      <c r="G28" s="589"/>
      <c r="H28" s="589"/>
      <c r="I28" s="589"/>
      <c r="J28" s="589"/>
      <c r="K28" s="589"/>
      <c r="L28" s="590"/>
      <c r="M28" s="9"/>
      <c r="N28" s="9"/>
      <c r="O28" s="238"/>
    </row>
    <row r="29" spans="1:41" ht="13.5" customHeight="1">
      <c r="A29" s="9"/>
      <c r="B29" s="425" t="s">
        <v>184</v>
      </c>
      <c r="C29" s="426"/>
      <c r="D29" s="582"/>
      <c r="E29" s="583"/>
      <c r="F29" s="583"/>
      <c r="G29" s="583"/>
      <c r="H29" s="583"/>
      <c r="I29" s="583"/>
      <c r="J29" s="583"/>
      <c r="K29" s="583"/>
      <c r="L29" s="584"/>
      <c r="M29" s="9"/>
      <c r="N29" s="9"/>
      <c r="O29" s="238"/>
    </row>
    <row r="30" spans="1:41">
      <c r="A30" s="9"/>
      <c r="B30" s="427"/>
      <c r="C30" s="428"/>
      <c r="D30" s="585"/>
      <c r="E30" s="586"/>
      <c r="F30" s="586"/>
      <c r="G30" s="586"/>
      <c r="H30" s="586"/>
      <c r="I30" s="586"/>
      <c r="J30" s="586"/>
      <c r="K30" s="586"/>
      <c r="L30" s="587"/>
      <c r="M30" s="9"/>
      <c r="N30" s="9"/>
      <c r="O30" s="238"/>
    </row>
    <row r="31" spans="1:41">
      <c r="A31" s="9"/>
      <c r="B31" s="429"/>
      <c r="C31" s="430"/>
      <c r="D31" s="588"/>
      <c r="E31" s="589"/>
      <c r="F31" s="589"/>
      <c r="G31" s="589"/>
      <c r="H31" s="589"/>
      <c r="I31" s="589"/>
      <c r="J31" s="589"/>
      <c r="K31" s="589"/>
      <c r="L31" s="590"/>
      <c r="M31" s="9"/>
      <c r="N31" s="9"/>
      <c r="O31" s="238"/>
    </row>
    <row r="32" spans="1:41">
      <c r="A32" s="9"/>
      <c r="B32" s="9"/>
      <c r="C32" s="9"/>
      <c r="D32" s="9"/>
      <c r="E32" s="9"/>
      <c r="F32" s="9"/>
      <c r="G32" s="9"/>
      <c r="H32" s="9"/>
      <c r="I32" s="9"/>
      <c r="J32" s="9"/>
      <c r="K32" s="9"/>
      <c r="L32" s="9"/>
      <c r="M32" s="9"/>
      <c r="N32" s="9"/>
      <c r="O32" s="238"/>
    </row>
    <row r="33" spans="1:15">
      <c r="A33" s="9"/>
      <c r="B33" s="9"/>
      <c r="C33" s="9"/>
      <c r="D33" s="9"/>
      <c r="E33" s="9"/>
      <c r="F33" s="9"/>
      <c r="G33" s="9"/>
      <c r="H33" s="9"/>
      <c r="I33" s="9"/>
      <c r="J33" s="9"/>
      <c r="K33" s="9"/>
      <c r="L33" s="9"/>
      <c r="M33" s="9"/>
      <c r="N33" s="9"/>
      <c r="O33" s="238"/>
    </row>
    <row r="34" spans="1:15" ht="13.5" customHeight="1">
      <c r="A34" s="9"/>
      <c r="B34" s="686" t="s">
        <v>233</v>
      </c>
      <c r="C34" s="1181"/>
      <c r="D34" s="1166"/>
      <c r="E34" s="1146" t="s">
        <v>66</v>
      </c>
      <c r="F34" s="607"/>
      <c r="G34" s="1146" t="s">
        <v>67</v>
      </c>
      <c r="H34" s="607"/>
      <c r="I34" s="1146" t="s">
        <v>68</v>
      </c>
      <c r="J34" s="607"/>
      <c r="K34" s="1146" t="s">
        <v>69</v>
      </c>
      <c r="L34" s="1149"/>
      <c r="M34" s="9"/>
      <c r="N34" s="9"/>
      <c r="O34" s="238"/>
    </row>
    <row r="35" spans="1:15" ht="13.5" customHeight="1">
      <c r="A35" s="9"/>
      <c r="B35" s="1182"/>
      <c r="C35" s="1183"/>
      <c r="D35" s="1167"/>
      <c r="E35" s="1147"/>
      <c r="F35" s="465"/>
      <c r="G35" s="1147"/>
      <c r="H35" s="465"/>
      <c r="I35" s="1147"/>
      <c r="J35" s="465"/>
      <c r="K35" s="1147"/>
      <c r="L35" s="1150"/>
      <c r="M35" s="9"/>
      <c r="N35" s="9"/>
      <c r="O35" s="238"/>
    </row>
    <row r="36" spans="1:15" ht="13.5" customHeight="1">
      <c r="A36" s="9"/>
      <c r="B36" s="1184"/>
      <c r="C36" s="1185"/>
      <c r="D36" s="1168"/>
      <c r="E36" s="1148"/>
      <c r="F36" s="614"/>
      <c r="G36" s="1148"/>
      <c r="H36" s="614"/>
      <c r="I36" s="1148"/>
      <c r="J36" s="614"/>
      <c r="K36" s="1148"/>
      <c r="L36" s="1151"/>
      <c r="M36" s="9"/>
      <c r="N36" s="9"/>
      <c r="O36" s="238"/>
    </row>
    <row r="37" spans="1:15">
      <c r="A37" s="9"/>
      <c r="B37" s="9"/>
      <c r="C37" s="9"/>
      <c r="D37" s="9"/>
      <c r="E37" s="9"/>
      <c r="F37" s="9"/>
      <c r="G37" s="9"/>
      <c r="H37" s="9"/>
      <c r="I37" s="9"/>
      <c r="J37" s="9"/>
      <c r="K37" s="9"/>
      <c r="L37" s="9"/>
      <c r="M37" s="9"/>
      <c r="N37" s="9"/>
      <c r="O37" s="238"/>
    </row>
    <row r="38" spans="1:15" s="34" customFormat="1" ht="14.25">
      <c r="A38" s="33"/>
      <c r="B38" s="94" t="s">
        <v>186</v>
      </c>
      <c r="C38" s="33"/>
      <c r="D38" s="33"/>
      <c r="E38" s="33"/>
      <c r="F38" s="33"/>
      <c r="G38" s="33"/>
      <c r="H38" s="33"/>
      <c r="I38" s="33"/>
      <c r="J38" s="33"/>
      <c r="K38" s="33"/>
      <c r="L38" s="33"/>
      <c r="M38" s="33"/>
      <c r="N38" s="33"/>
      <c r="O38" s="241"/>
    </row>
    <row r="39" spans="1:15">
      <c r="A39" s="9"/>
      <c r="B39" s="9"/>
      <c r="C39" s="9"/>
      <c r="D39" s="9"/>
      <c r="E39" s="9"/>
      <c r="F39" s="9"/>
      <c r="G39" s="9"/>
      <c r="H39" s="9"/>
      <c r="I39" s="9"/>
      <c r="J39" s="9"/>
      <c r="K39" s="9"/>
      <c r="L39" s="9"/>
      <c r="M39" s="9"/>
      <c r="N39" s="9"/>
      <c r="O39" s="238"/>
    </row>
    <row r="40" spans="1:15">
      <c r="A40" s="9"/>
      <c r="B40" s="9"/>
      <c r="C40" s="9"/>
      <c r="D40" s="9"/>
      <c r="E40" s="9"/>
      <c r="F40" s="9"/>
      <c r="G40" s="9"/>
      <c r="H40" s="9"/>
      <c r="I40" s="9"/>
      <c r="J40" s="9"/>
      <c r="K40" s="9"/>
      <c r="L40" s="9"/>
      <c r="M40" s="9"/>
      <c r="N40" s="9"/>
      <c r="O40" s="238"/>
    </row>
    <row r="41" spans="1:15">
      <c r="A41" s="9"/>
      <c r="B41" s="9"/>
      <c r="C41" s="9"/>
      <c r="D41" s="9"/>
      <c r="E41" s="9"/>
      <c r="F41" s="9"/>
      <c r="G41" s="9"/>
      <c r="H41" s="9"/>
      <c r="I41" s="9"/>
      <c r="J41" s="9"/>
      <c r="K41" s="9"/>
      <c r="L41" s="9"/>
      <c r="M41" s="9"/>
      <c r="N41" s="9"/>
      <c r="O41" s="238"/>
    </row>
    <row r="42" spans="1:15">
      <c r="A42" s="9"/>
      <c r="B42" s="9"/>
      <c r="C42" s="9"/>
      <c r="D42" s="9"/>
      <c r="E42" s="9"/>
      <c r="F42" s="9"/>
      <c r="G42" s="9"/>
      <c r="H42" s="9"/>
      <c r="I42" s="9"/>
      <c r="J42" s="9"/>
      <c r="K42" s="9"/>
      <c r="L42" s="9"/>
      <c r="M42" s="9"/>
      <c r="N42" s="9"/>
      <c r="O42" s="238"/>
    </row>
    <row r="43" spans="1:15">
      <c r="A43" s="9"/>
      <c r="B43" s="9"/>
      <c r="C43" s="9"/>
      <c r="D43" s="9"/>
      <c r="E43" s="9"/>
      <c r="F43" s="9"/>
      <c r="G43" s="9"/>
      <c r="H43" s="9"/>
      <c r="I43" s="9"/>
      <c r="J43" s="9"/>
      <c r="K43" s="9"/>
      <c r="L43" s="9"/>
      <c r="M43" s="9"/>
      <c r="N43" s="9"/>
      <c r="O43" s="238"/>
    </row>
    <row r="44" spans="1:15">
      <c r="A44" s="9"/>
      <c r="B44" s="9"/>
      <c r="C44" s="9"/>
      <c r="D44" s="9"/>
      <c r="E44" s="9"/>
      <c r="F44" s="9"/>
      <c r="G44" s="9"/>
      <c r="H44" s="9"/>
      <c r="I44" s="9"/>
      <c r="J44" s="9"/>
      <c r="K44" s="9"/>
      <c r="L44" s="9"/>
      <c r="M44" s="9"/>
      <c r="N44" s="9"/>
      <c r="O44" s="238"/>
    </row>
    <row r="45" spans="1:15">
      <c r="A45" s="9"/>
      <c r="B45" s="9"/>
      <c r="C45" s="9"/>
      <c r="D45" s="9"/>
      <c r="E45" s="9"/>
      <c r="F45" s="9"/>
      <c r="G45" s="9"/>
      <c r="H45" s="9"/>
      <c r="I45" s="9"/>
      <c r="J45" s="9"/>
      <c r="K45" s="9"/>
      <c r="L45" s="9"/>
      <c r="M45" s="9"/>
      <c r="N45" s="9"/>
      <c r="O45" s="238"/>
    </row>
    <row r="46" spans="1:15">
      <c r="A46" s="9"/>
      <c r="B46" s="9"/>
      <c r="C46" s="9"/>
      <c r="D46" s="9"/>
      <c r="E46" s="9"/>
      <c r="F46" s="9"/>
      <c r="G46" s="9"/>
      <c r="H46" s="9"/>
      <c r="I46" s="9"/>
      <c r="J46" s="9"/>
      <c r="K46" s="9"/>
      <c r="L46" s="9"/>
      <c r="M46" s="9"/>
      <c r="N46" s="9"/>
      <c r="O46" s="238"/>
    </row>
    <row r="47" spans="1:15" s="34" customFormat="1" ht="14.25">
      <c r="A47" s="33"/>
      <c r="B47" s="94"/>
      <c r="C47" s="33"/>
      <c r="D47" s="33"/>
      <c r="E47" s="33"/>
      <c r="F47" s="33"/>
      <c r="G47" s="33"/>
      <c r="H47" s="33"/>
      <c r="I47" s="33"/>
      <c r="J47" s="33"/>
      <c r="K47" s="33"/>
      <c r="L47" s="33"/>
      <c r="M47" s="33"/>
      <c r="N47" s="33"/>
      <c r="O47" s="241"/>
    </row>
    <row r="48" spans="1:15" s="34" customFormat="1">
      <c r="A48" s="33"/>
      <c r="B48" s="22"/>
      <c r="C48" s="33"/>
      <c r="D48" s="33"/>
      <c r="E48" s="33"/>
      <c r="F48" s="33"/>
      <c r="G48" s="33"/>
      <c r="H48" s="33"/>
      <c r="I48" s="33"/>
      <c r="J48" s="33"/>
      <c r="K48" s="33"/>
      <c r="L48" s="33"/>
      <c r="M48" s="33"/>
      <c r="N48" s="33"/>
      <c r="O48" s="241"/>
    </row>
    <row r="49" spans="1:15" s="34" customFormat="1" ht="14.25">
      <c r="A49" s="33"/>
      <c r="B49" s="53"/>
      <c r="C49" s="36"/>
      <c r="D49" s="33"/>
      <c r="E49" s="33"/>
      <c r="F49" s="33"/>
      <c r="G49" s="33"/>
      <c r="H49" s="33"/>
      <c r="I49" s="33"/>
      <c r="J49" s="33"/>
      <c r="K49" s="33"/>
      <c r="L49" s="33"/>
      <c r="M49" s="33"/>
      <c r="N49" s="33"/>
      <c r="O49" s="241"/>
    </row>
    <row r="50" spans="1:15">
      <c r="A50" s="9"/>
      <c r="B50" s="9"/>
      <c r="C50" s="9"/>
      <c r="D50" s="9"/>
      <c r="E50" s="9"/>
      <c r="F50" s="9"/>
      <c r="G50" s="9"/>
      <c r="H50" s="9"/>
      <c r="I50" s="9"/>
      <c r="J50" s="9"/>
      <c r="K50" s="9"/>
      <c r="L50" s="9"/>
      <c r="M50" s="9"/>
      <c r="N50" s="9"/>
      <c r="O50" s="238"/>
    </row>
    <row r="51" spans="1:15">
      <c r="A51" s="9"/>
      <c r="B51" s="9"/>
      <c r="C51" s="9"/>
      <c r="D51" s="9"/>
      <c r="E51" s="9"/>
      <c r="F51" s="9"/>
      <c r="G51" s="9"/>
      <c r="H51" s="9"/>
      <c r="I51" s="9"/>
      <c r="J51" s="9"/>
      <c r="K51" s="9"/>
      <c r="L51" s="9"/>
      <c r="M51" s="9"/>
      <c r="N51" s="9"/>
      <c r="O51" s="238"/>
    </row>
    <row r="52" spans="1:15">
      <c r="A52" s="9"/>
      <c r="B52" s="9"/>
      <c r="C52" s="9"/>
      <c r="D52" s="9"/>
      <c r="E52" s="9"/>
      <c r="F52" s="9"/>
      <c r="G52" s="9"/>
      <c r="H52" s="9"/>
      <c r="I52" s="9"/>
      <c r="J52" s="9"/>
      <c r="K52" s="9"/>
      <c r="L52" s="9"/>
      <c r="M52" s="9"/>
      <c r="N52" s="9"/>
      <c r="O52" s="238"/>
    </row>
    <row r="53" spans="1:15">
      <c r="A53" s="9"/>
      <c r="B53" s="9"/>
      <c r="C53" s="9"/>
      <c r="D53" s="9"/>
      <c r="E53" s="9"/>
      <c r="F53" s="9"/>
      <c r="G53" s="9"/>
      <c r="H53" s="9"/>
      <c r="I53" s="9"/>
      <c r="J53" s="9"/>
      <c r="K53" s="9"/>
      <c r="L53" s="9"/>
      <c r="M53" s="9"/>
      <c r="N53" s="9"/>
      <c r="O53" s="238"/>
    </row>
    <row r="54" spans="1:15">
      <c r="A54" s="9"/>
      <c r="B54" s="9"/>
      <c r="C54" s="9"/>
      <c r="D54" s="9"/>
      <c r="E54" s="9"/>
      <c r="F54" s="9"/>
      <c r="G54" s="9"/>
      <c r="H54" s="9"/>
      <c r="I54" s="9"/>
      <c r="J54" s="9"/>
      <c r="K54" s="9"/>
      <c r="L54" s="9"/>
      <c r="M54" s="9"/>
      <c r="N54" s="9"/>
      <c r="O54" s="238"/>
    </row>
    <row r="55" spans="1:15">
      <c r="A55" s="9"/>
      <c r="B55" s="9"/>
      <c r="C55" s="9"/>
      <c r="D55" s="9"/>
      <c r="E55" s="9"/>
      <c r="F55" s="9"/>
      <c r="G55" s="9"/>
      <c r="H55" s="9"/>
      <c r="I55" s="9"/>
      <c r="J55" s="9"/>
      <c r="K55" s="9"/>
      <c r="L55" s="9"/>
      <c r="M55" s="9"/>
      <c r="N55" s="9"/>
      <c r="O55" s="238"/>
    </row>
    <row r="56" spans="1:15">
      <c r="A56" s="9"/>
      <c r="B56" s="9"/>
      <c r="C56" s="9"/>
      <c r="D56" s="9"/>
      <c r="E56" s="9"/>
      <c r="F56" s="9"/>
      <c r="G56" s="9"/>
      <c r="H56" s="9"/>
      <c r="I56" s="9"/>
      <c r="J56" s="9"/>
      <c r="K56" s="9"/>
      <c r="L56" s="9"/>
      <c r="M56" s="9"/>
      <c r="N56" s="9"/>
      <c r="O56" s="238"/>
    </row>
    <row r="57" spans="1:15">
      <c r="A57" s="9"/>
      <c r="B57" s="9"/>
      <c r="C57" s="9"/>
      <c r="D57" s="9"/>
      <c r="E57" s="9"/>
      <c r="F57" s="9"/>
      <c r="G57" s="9"/>
      <c r="H57" s="9"/>
      <c r="I57" s="9"/>
      <c r="J57" s="9"/>
      <c r="K57" s="9"/>
      <c r="L57" s="9"/>
      <c r="M57" s="9"/>
      <c r="N57" s="9"/>
      <c r="O57" s="238"/>
    </row>
    <row r="58" spans="1:15">
      <c r="A58" s="9"/>
      <c r="B58" s="9"/>
      <c r="C58" s="9"/>
      <c r="D58" s="9"/>
      <c r="E58" s="9"/>
      <c r="F58" s="9"/>
      <c r="G58" s="9"/>
      <c r="H58" s="9"/>
      <c r="I58" s="9"/>
      <c r="J58" s="9"/>
      <c r="K58" s="9"/>
      <c r="L58" s="9"/>
      <c r="M58" s="9"/>
      <c r="N58" s="9"/>
      <c r="O58" s="238"/>
    </row>
    <row r="59" spans="1:15" ht="18.75">
      <c r="A59" s="460" t="s">
        <v>142</v>
      </c>
      <c r="B59" s="460"/>
      <c r="C59" s="460"/>
      <c r="D59" s="460"/>
      <c r="E59" s="460"/>
      <c r="F59" s="460"/>
      <c r="G59" s="460"/>
      <c r="H59" s="460"/>
      <c r="I59" s="460"/>
      <c r="J59" s="460"/>
      <c r="K59" s="460"/>
      <c r="L59" s="460"/>
      <c r="M59" s="460"/>
      <c r="N59" s="9"/>
      <c r="O59" s="238"/>
    </row>
    <row r="60" spans="1:15">
      <c r="A60" s="9"/>
      <c r="B60" s="9"/>
      <c r="C60" s="9"/>
      <c r="D60" s="9"/>
      <c r="E60" s="9"/>
      <c r="F60" s="9"/>
      <c r="G60" s="9"/>
      <c r="H60" s="9"/>
      <c r="I60" s="9"/>
      <c r="J60" s="9"/>
      <c r="K60" s="9"/>
      <c r="L60" s="9"/>
      <c r="M60" s="9"/>
      <c r="N60" s="9"/>
      <c r="O60" s="238"/>
    </row>
  </sheetData>
  <sheetProtection sheet="1" objects="1" scenarios="1" formatCells="0" selectLockedCells="1"/>
  <mergeCells count="27">
    <mergeCell ref="A8:M8"/>
    <mergeCell ref="B11:C16"/>
    <mergeCell ref="D11:E13"/>
    <mergeCell ref="F11:L13"/>
    <mergeCell ref="D14:E16"/>
    <mergeCell ref="F14:L16"/>
    <mergeCell ref="D23:G25"/>
    <mergeCell ref="H23:H25"/>
    <mergeCell ref="I23:L25"/>
    <mergeCell ref="B26:C28"/>
    <mergeCell ref="D26:L28"/>
    <mergeCell ref="K34:K36"/>
    <mergeCell ref="L34:L36"/>
    <mergeCell ref="A59:M59"/>
    <mergeCell ref="K2:M4"/>
    <mergeCell ref="K1:M1"/>
    <mergeCell ref="B29:C31"/>
    <mergeCell ref="D29:L31"/>
    <mergeCell ref="B34:C36"/>
    <mergeCell ref="D34:D36"/>
    <mergeCell ref="E34:E36"/>
    <mergeCell ref="F34:F36"/>
    <mergeCell ref="G34:G36"/>
    <mergeCell ref="H34:H36"/>
    <mergeCell ref="I34:I36"/>
    <mergeCell ref="J34:J36"/>
    <mergeCell ref="B23:C25"/>
  </mergeCells>
  <phoneticPr fontId="121"/>
  <conditionalFormatting sqref="D29 E23:L25 D34:L36 D23:D26">
    <cfRule type="expression" dxfId="19" priority="1" stopIfTrue="1">
      <formula>$D$14="○"</formula>
    </cfRule>
    <cfRule type="expression" dxfId="18" priority="2" stopIfTrue="1">
      <formula>$D$11="○"</formula>
    </cfRule>
  </conditionalFormatting>
  <dataValidations count="2">
    <dataValidation type="list" allowBlank="1" showInputMessage="1" showErrorMessage="1" sqref="D11:E13">
      <formula1>$M$11:$M$12</formula1>
    </dataValidation>
    <dataValidation type="list" allowBlank="1" showInputMessage="1" showErrorMessage="1" sqref="D14:E16">
      <formula1>$M$14:$M$15</formula1>
    </dataValidation>
  </dataValidations>
  <printOptions horizontalCentered="1"/>
  <pageMargins left="0.78740157480314965" right="0.59055118110236227" top="0.39370078740157483" bottom="0.39370078740157483" header="0.31496062992125984" footer="0.31496062992125984"/>
  <pageSetup paperSize="9" orientation="portrait" verticalDpi="300"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3">
    <tabColor rgb="FFFFFF00"/>
    <pageSetUpPr fitToPage="1"/>
  </sheetPr>
  <dimension ref="A1:AO60"/>
  <sheetViews>
    <sheetView showGridLines="0" view="pageBreakPreview" zoomScaleNormal="100" zoomScaleSheetLayoutView="100" workbookViewId="0">
      <selection activeCell="D11" sqref="D11:E13"/>
    </sheetView>
  </sheetViews>
  <sheetFormatPr defaultColWidth="6.5" defaultRowHeight="13.5"/>
  <cols>
    <col min="1" max="1" width="2.625" style="11" customWidth="1"/>
    <col min="2" max="2" width="7.875" style="11" customWidth="1"/>
    <col min="3" max="3" width="11.5" style="11" customWidth="1"/>
    <col min="4" max="4" width="4.375" style="11" customWidth="1"/>
    <col min="5" max="13" width="6.5" style="11"/>
    <col min="14" max="14" width="8.5" style="11" hidden="1" customWidth="1"/>
    <col min="15" max="16384" width="6.5" style="11"/>
  </cols>
  <sheetData>
    <row r="1" spans="1:15" ht="24">
      <c r="A1" s="9"/>
      <c r="B1" s="9"/>
      <c r="C1" s="9"/>
      <c r="D1" s="9"/>
      <c r="E1" s="9"/>
      <c r="F1" s="9"/>
      <c r="G1" s="9"/>
      <c r="H1" s="9"/>
      <c r="I1" s="9"/>
      <c r="J1" s="120"/>
      <c r="K1" s="898" t="s">
        <v>431</v>
      </c>
      <c r="L1" s="898"/>
      <c r="M1" s="898"/>
      <c r="N1" s="9"/>
      <c r="O1" s="238"/>
    </row>
    <row r="2" spans="1:15" ht="13.5" customHeight="1">
      <c r="A2" s="9"/>
      <c r="B2" s="9"/>
      <c r="C2" s="9"/>
      <c r="D2" s="9"/>
      <c r="E2" s="9"/>
      <c r="F2" s="9"/>
      <c r="G2" s="9"/>
      <c r="H2" s="9"/>
      <c r="I2" s="9"/>
      <c r="J2" s="9"/>
      <c r="K2" s="579" t="s">
        <v>387</v>
      </c>
      <c r="L2" s="579"/>
      <c r="M2" s="579"/>
      <c r="N2" s="9"/>
      <c r="O2" s="238"/>
    </row>
    <row r="3" spans="1:15" ht="13.5" customHeight="1">
      <c r="A3" s="9"/>
      <c r="B3" s="9"/>
      <c r="C3" s="9"/>
      <c r="D3" s="9"/>
      <c r="E3" s="9"/>
      <c r="F3" s="9"/>
      <c r="G3" s="9"/>
      <c r="H3" s="9"/>
      <c r="I3" s="9"/>
      <c r="J3" s="9"/>
      <c r="K3" s="579"/>
      <c r="L3" s="579"/>
      <c r="M3" s="579"/>
      <c r="N3" s="9"/>
      <c r="O3" s="238"/>
    </row>
    <row r="4" spans="1:15" ht="13.5" customHeight="1">
      <c r="A4" s="9"/>
      <c r="B4" s="9"/>
      <c r="C4" s="9"/>
      <c r="D4" s="9"/>
      <c r="E4" s="9"/>
      <c r="F4" s="9"/>
      <c r="G4" s="9"/>
      <c r="H4" s="9"/>
      <c r="I4" s="9"/>
      <c r="J4" s="9"/>
      <c r="K4" s="579"/>
      <c r="L4" s="579"/>
      <c r="M4" s="579"/>
      <c r="N4" s="9"/>
      <c r="O4" s="238"/>
    </row>
    <row r="5" spans="1:15">
      <c r="A5" s="9"/>
      <c r="B5" s="9"/>
      <c r="C5" s="9"/>
      <c r="D5" s="9"/>
      <c r="E5" s="9"/>
      <c r="F5" s="9"/>
      <c r="G5" s="9"/>
      <c r="H5" s="9"/>
      <c r="I5" s="9"/>
      <c r="J5" s="9"/>
      <c r="K5" s="9"/>
      <c r="L5" s="9"/>
      <c r="M5" s="9"/>
      <c r="N5" s="9"/>
      <c r="O5" s="238"/>
    </row>
    <row r="6" spans="1:15">
      <c r="A6" s="9"/>
      <c r="B6" s="9"/>
      <c r="C6" s="9"/>
      <c r="D6" s="9"/>
      <c r="E6" s="9"/>
      <c r="F6" s="9"/>
      <c r="G6" s="9"/>
      <c r="H6" s="9"/>
      <c r="I6" s="9"/>
      <c r="J6" s="9"/>
      <c r="K6" s="9"/>
      <c r="L6" s="9"/>
      <c r="M6" s="9"/>
      <c r="N6" s="9"/>
      <c r="O6" s="238"/>
    </row>
    <row r="7" spans="1:15">
      <c r="A7" s="9"/>
      <c r="B7" s="9"/>
      <c r="C7" s="9"/>
      <c r="D7" s="9"/>
      <c r="E7" s="9"/>
      <c r="F7" s="9"/>
      <c r="G7" s="9"/>
      <c r="H7" s="9"/>
      <c r="I7" s="9"/>
      <c r="J7" s="9"/>
      <c r="K7" s="9"/>
      <c r="L7" s="9"/>
      <c r="M7" s="9"/>
      <c r="N7" s="9"/>
      <c r="O7" s="238"/>
    </row>
    <row r="8" spans="1:15" ht="17.25">
      <c r="A8" s="423" t="s">
        <v>178</v>
      </c>
      <c r="B8" s="423"/>
      <c r="C8" s="423"/>
      <c r="D8" s="423"/>
      <c r="E8" s="423"/>
      <c r="F8" s="423"/>
      <c r="G8" s="423"/>
      <c r="H8" s="423"/>
      <c r="I8" s="423"/>
      <c r="J8" s="423"/>
      <c r="K8" s="423"/>
      <c r="L8" s="423"/>
      <c r="M8" s="423"/>
      <c r="N8" s="9"/>
      <c r="O8" s="238"/>
    </row>
    <row r="9" spans="1:15">
      <c r="A9" s="181"/>
      <c r="B9" s="181"/>
      <c r="C9" s="181"/>
      <c r="D9" s="181"/>
      <c r="E9" s="181"/>
      <c r="F9" s="181"/>
      <c r="G9" s="181"/>
      <c r="H9" s="181"/>
      <c r="I9" s="181"/>
      <c r="J9" s="181"/>
      <c r="K9" s="181"/>
      <c r="L9" s="181"/>
      <c r="M9" s="181"/>
      <c r="N9" s="9"/>
      <c r="O9" s="238"/>
    </row>
    <row r="10" spans="1:15">
      <c r="A10" s="9"/>
      <c r="B10" s="9"/>
      <c r="C10" s="9"/>
      <c r="D10" s="9"/>
      <c r="E10" s="9"/>
      <c r="F10" s="9"/>
      <c r="G10" s="9"/>
      <c r="H10" s="9"/>
      <c r="I10" s="9"/>
      <c r="J10" s="9"/>
      <c r="K10" s="9"/>
      <c r="L10" s="9"/>
      <c r="M10" s="9"/>
      <c r="N10" s="9"/>
      <c r="O10" s="238"/>
    </row>
    <row r="11" spans="1:15" ht="19.5" customHeight="1">
      <c r="A11" s="9"/>
      <c r="B11" s="1052" t="s">
        <v>249</v>
      </c>
      <c r="C11" s="1053"/>
      <c r="D11" s="431"/>
      <c r="E11" s="432"/>
      <c r="F11" s="437" t="s">
        <v>424</v>
      </c>
      <c r="G11" s="438"/>
      <c r="H11" s="438"/>
      <c r="I11" s="438"/>
      <c r="J11" s="438"/>
      <c r="K11" s="438"/>
      <c r="L11" s="439"/>
      <c r="M11" s="10" t="s">
        <v>85</v>
      </c>
      <c r="N11" s="10">
        <v>25</v>
      </c>
      <c r="O11" s="238"/>
    </row>
    <row r="12" spans="1:15" ht="19.5" customHeight="1">
      <c r="A12" s="9"/>
      <c r="B12" s="1054"/>
      <c r="C12" s="1055"/>
      <c r="D12" s="433"/>
      <c r="E12" s="434"/>
      <c r="F12" s="440"/>
      <c r="G12" s="441"/>
      <c r="H12" s="441"/>
      <c r="I12" s="441"/>
      <c r="J12" s="441"/>
      <c r="K12" s="441"/>
      <c r="L12" s="442"/>
      <c r="M12" s="10"/>
      <c r="N12" s="10">
        <v>26</v>
      </c>
      <c r="O12" s="238"/>
    </row>
    <row r="13" spans="1:15" ht="19.5" customHeight="1">
      <c r="A13" s="9"/>
      <c r="B13" s="1054"/>
      <c r="C13" s="1055"/>
      <c r="D13" s="435"/>
      <c r="E13" s="436"/>
      <c r="F13" s="443"/>
      <c r="G13" s="443"/>
      <c r="H13" s="443"/>
      <c r="I13" s="443"/>
      <c r="J13" s="443"/>
      <c r="K13" s="443"/>
      <c r="L13" s="444"/>
      <c r="M13" s="10"/>
      <c r="N13" s="231">
        <v>27</v>
      </c>
      <c r="O13" s="238"/>
    </row>
    <row r="14" spans="1:15" ht="19.5" customHeight="1">
      <c r="A14" s="9"/>
      <c r="B14" s="1054"/>
      <c r="C14" s="1055"/>
      <c r="D14" s="431"/>
      <c r="E14" s="432"/>
      <c r="F14" s="1196" t="s">
        <v>425</v>
      </c>
      <c r="G14" s="1197"/>
      <c r="H14" s="1197"/>
      <c r="I14" s="1197"/>
      <c r="J14" s="1197"/>
      <c r="K14" s="1197"/>
      <c r="L14" s="1198"/>
      <c r="M14" s="10" t="s">
        <v>85</v>
      </c>
      <c r="N14" s="9"/>
      <c r="O14" s="238"/>
    </row>
    <row r="15" spans="1:15" ht="19.5" customHeight="1">
      <c r="A15" s="9"/>
      <c r="B15" s="1054"/>
      <c r="C15" s="1055"/>
      <c r="D15" s="433"/>
      <c r="E15" s="434"/>
      <c r="F15" s="1199"/>
      <c r="G15" s="1200"/>
      <c r="H15" s="1200"/>
      <c r="I15" s="1200"/>
      <c r="J15" s="1200"/>
      <c r="K15" s="1200"/>
      <c r="L15" s="1201"/>
      <c r="M15" s="10"/>
      <c r="N15" s="9"/>
      <c r="O15" s="238"/>
    </row>
    <row r="16" spans="1:15" ht="19.5" customHeight="1">
      <c r="A16" s="9"/>
      <c r="B16" s="1056"/>
      <c r="C16" s="1057"/>
      <c r="D16" s="435"/>
      <c r="E16" s="436"/>
      <c r="F16" s="1202"/>
      <c r="G16" s="1203"/>
      <c r="H16" s="1203"/>
      <c r="I16" s="1203"/>
      <c r="J16" s="1203"/>
      <c r="K16" s="1203"/>
      <c r="L16" s="1204"/>
      <c r="M16" s="9"/>
      <c r="N16" s="9"/>
      <c r="O16" s="238"/>
    </row>
    <row r="17" spans="1:41">
      <c r="A17" s="9"/>
      <c r="B17" s="13"/>
      <c r="C17" s="13"/>
      <c r="D17" s="31" t="str">
        <f>IF(COUNTBLANK(D11:E16)=12,"　↑　該当する方に○",IF(COUNTBLANK(D11:E16)=10,"　↑　どちらか一方に○",""))</f>
        <v>　↑　該当する方に○</v>
      </c>
      <c r="E17" s="32"/>
      <c r="F17" s="13"/>
      <c r="G17" s="13"/>
      <c r="H17" s="13"/>
      <c r="I17" s="13"/>
      <c r="J17" s="13"/>
      <c r="K17" s="13"/>
      <c r="L17" s="13"/>
      <c r="M17" s="9"/>
      <c r="N17" s="9"/>
      <c r="O17" s="238"/>
    </row>
    <row r="18" spans="1:41">
      <c r="A18" s="9"/>
      <c r="B18" s="13"/>
      <c r="C18" s="13"/>
      <c r="D18" s="13"/>
      <c r="E18" s="13"/>
      <c r="F18" s="13"/>
      <c r="G18" s="13"/>
      <c r="H18" s="13"/>
      <c r="I18" s="13"/>
      <c r="J18" s="13"/>
      <c r="K18" s="13"/>
      <c r="L18" s="13"/>
      <c r="M18" s="9"/>
      <c r="N18" s="9"/>
      <c r="O18" s="238"/>
    </row>
    <row r="19" spans="1:41">
      <c r="A19" s="9"/>
      <c r="B19" s="13"/>
      <c r="C19" s="13"/>
      <c r="D19" s="13"/>
      <c r="E19" s="13"/>
      <c r="F19" s="13"/>
      <c r="G19" s="13"/>
      <c r="H19" s="13"/>
      <c r="I19" s="13"/>
      <c r="J19" s="13"/>
      <c r="K19" s="13"/>
      <c r="L19" s="13"/>
      <c r="M19" s="9"/>
      <c r="N19" s="9"/>
      <c r="O19" s="238"/>
    </row>
    <row r="20" spans="1:41">
      <c r="A20" s="9"/>
      <c r="B20" s="13"/>
      <c r="C20" s="13"/>
      <c r="D20" s="13"/>
      <c r="E20" s="13"/>
      <c r="F20" s="13"/>
      <c r="G20" s="13"/>
      <c r="H20" s="13"/>
      <c r="I20" s="13"/>
      <c r="J20" s="13"/>
      <c r="K20" s="13"/>
      <c r="L20" s="13"/>
      <c r="M20" s="9"/>
      <c r="N20" s="9"/>
      <c r="O20" s="238"/>
      <c r="AO20" s="9"/>
    </row>
    <row r="21" spans="1:41">
      <c r="A21" s="9"/>
      <c r="B21" s="13"/>
      <c r="C21" s="13"/>
      <c r="D21" s="13"/>
      <c r="E21" s="13"/>
      <c r="F21" s="13"/>
      <c r="G21" s="13"/>
      <c r="H21" s="13"/>
      <c r="I21" s="13"/>
      <c r="J21" s="13"/>
      <c r="K21" s="13"/>
      <c r="L21" s="13"/>
      <c r="M21" s="9"/>
      <c r="N21" s="9"/>
      <c r="O21" s="238"/>
    </row>
    <row r="22" spans="1:41">
      <c r="A22" s="9"/>
      <c r="B22" s="13" t="s">
        <v>426</v>
      </c>
      <c r="C22" s="13"/>
      <c r="D22" s="13"/>
      <c r="E22" s="13"/>
      <c r="F22" s="13"/>
      <c r="G22" s="13"/>
      <c r="H22" s="13"/>
      <c r="I22" s="13"/>
      <c r="J22" s="13"/>
      <c r="K22" s="13"/>
      <c r="L22" s="13"/>
      <c r="M22" s="9"/>
      <c r="N22" s="9"/>
      <c r="O22" s="238"/>
    </row>
    <row r="23" spans="1:41" ht="13.5" customHeight="1">
      <c r="A23" s="9"/>
      <c r="B23" s="801" t="s">
        <v>26</v>
      </c>
      <c r="C23" s="836"/>
      <c r="D23" s="838" t="s">
        <v>66</v>
      </c>
      <c r="E23" s="1186"/>
      <c r="F23" s="1186"/>
      <c r="G23" s="1186"/>
      <c r="H23" s="844"/>
      <c r="I23" s="847" t="s">
        <v>26</v>
      </c>
      <c r="J23" s="1186"/>
      <c r="K23" s="1186"/>
      <c r="L23" s="1193"/>
      <c r="M23" s="9"/>
      <c r="N23" s="9"/>
      <c r="O23" s="238"/>
    </row>
    <row r="24" spans="1:41" ht="13.5" customHeight="1">
      <c r="A24" s="9"/>
      <c r="B24" s="836"/>
      <c r="C24" s="836"/>
      <c r="D24" s="1187"/>
      <c r="E24" s="1188"/>
      <c r="F24" s="1188"/>
      <c r="G24" s="1188"/>
      <c r="H24" s="1191"/>
      <c r="I24" s="1188"/>
      <c r="J24" s="1188"/>
      <c r="K24" s="1188"/>
      <c r="L24" s="1194"/>
      <c r="M24" s="9"/>
      <c r="N24" s="9"/>
      <c r="O24" s="238"/>
    </row>
    <row r="25" spans="1:41" ht="13.5" customHeight="1">
      <c r="A25" s="9"/>
      <c r="B25" s="836"/>
      <c r="C25" s="836"/>
      <c r="D25" s="1189"/>
      <c r="E25" s="1190"/>
      <c r="F25" s="1190"/>
      <c r="G25" s="1190"/>
      <c r="H25" s="1192"/>
      <c r="I25" s="1190"/>
      <c r="J25" s="1190"/>
      <c r="K25" s="1190"/>
      <c r="L25" s="1195"/>
      <c r="M25" s="9"/>
      <c r="N25" s="9"/>
      <c r="O25" s="238"/>
    </row>
    <row r="26" spans="1:41" ht="13.5" customHeight="1">
      <c r="A26" s="9"/>
      <c r="B26" s="801" t="s">
        <v>17</v>
      </c>
      <c r="C26" s="836"/>
      <c r="D26" s="582"/>
      <c r="E26" s="583"/>
      <c r="F26" s="583"/>
      <c r="G26" s="583"/>
      <c r="H26" s="583"/>
      <c r="I26" s="583"/>
      <c r="J26" s="583"/>
      <c r="K26" s="583"/>
      <c r="L26" s="584"/>
      <c r="M26" s="9"/>
      <c r="N26" s="9"/>
      <c r="O26" s="238"/>
    </row>
    <row r="27" spans="1:41">
      <c r="A27" s="9"/>
      <c r="B27" s="836"/>
      <c r="C27" s="836"/>
      <c r="D27" s="585"/>
      <c r="E27" s="586"/>
      <c r="F27" s="586"/>
      <c r="G27" s="586"/>
      <c r="H27" s="586"/>
      <c r="I27" s="586"/>
      <c r="J27" s="586"/>
      <c r="K27" s="586"/>
      <c r="L27" s="587"/>
      <c r="M27" s="9"/>
      <c r="N27" s="9"/>
      <c r="O27" s="238"/>
    </row>
    <row r="28" spans="1:41">
      <c r="A28" s="9"/>
      <c r="B28" s="836"/>
      <c r="C28" s="836"/>
      <c r="D28" s="588"/>
      <c r="E28" s="589"/>
      <c r="F28" s="589"/>
      <c r="G28" s="589"/>
      <c r="H28" s="589"/>
      <c r="I28" s="589"/>
      <c r="J28" s="589"/>
      <c r="K28" s="589"/>
      <c r="L28" s="590"/>
      <c r="M28" s="9"/>
      <c r="N28" s="9"/>
      <c r="O28" s="238"/>
    </row>
    <row r="29" spans="1:41" ht="13.5" customHeight="1">
      <c r="A29" s="9"/>
      <c r="B29" s="425" t="s">
        <v>184</v>
      </c>
      <c r="C29" s="426"/>
      <c r="D29" s="582"/>
      <c r="E29" s="583"/>
      <c r="F29" s="583"/>
      <c r="G29" s="583"/>
      <c r="H29" s="583"/>
      <c r="I29" s="583"/>
      <c r="J29" s="583"/>
      <c r="K29" s="583"/>
      <c r="L29" s="584"/>
      <c r="M29" s="9"/>
      <c r="N29" s="9"/>
      <c r="O29" s="238"/>
    </row>
    <row r="30" spans="1:41">
      <c r="A30" s="9"/>
      <c r="B30" s="427"/>
      <c r="C30" s="428"/>
      <c r="D30" s="585"/>
      <c r="E30" s="586"/>
      <c r="F30" s="586"/>
      <c r="G30" s="586"/>
      <c r="H30" s="586"/>
      <c r="I30" s="586"/>
      <c r="J30" s="586"/>
      <c r="K30" s="586"/>
      <c r="L30" s="587"/>
      <c r="M30" s="9"/>
      <c r="N30" s="9"/>
      <c r="O30" s="238"/>
    </row>
    <row r="31" spans="1:41">
      <c r="A31" s="9"/>
      <c r="B31" s="429"/>
      <c r="C31" s="430"/>
      <c r="D31" s="588"/>
      <c r="E31" s="589"/>
      <c r="F31" s="589"/>
      <c r="G31" s="589"/>
      <c r="H31" s="589"/>
      <c r="I31" s="589"/>
      <c r="J31" s="589"/>
      <c r="K31" s="589"/>
      <c r="L31" s="590"/>
      <c r="M31" s="9"/>
      <c r="N31" s="9"/>
      <c r="O31" s="238"/>
    </row>
    <row r="32" spans="1:41">
      <c r="A32" s="9"/>
      <c r="B32" s="9"/>
      <c r="C32" s="9"/>
      <c r="D32" s="9"/>
      <c r="E32" s="9"/>
      <c r="F32" s="9"/>
      <c r="G32" s="9"/>
      <c r="H32" s="9"/>
      <c r="I32" s="9"/>
      <c r="J32" s="9"/>
      <c r="K32" s="9"/>
      <c r="L32" s="9"/>
      <c r="M32" s="9"/>
      <c r="N32" s="9"/>
      <c r="O32" s="238"/>
    </row>
    <row r="33" spans="1:15" s="34" customFormat="1" ht="14.25">
      <c r="A33" s="33"/>
      <c r="B33" s="94" t="s">
        <v>186</v>
      </c>
      <c r="C33" s="33"/>
      <c r="D33" s="33"/>
      <c r="E33" s="33"/>
      <c r="F33" s="33"/>
      <c r="G33" s="33"/>
      <c r="H33" s="33"/>
      <c r="I33" s="33"/>
      <c r="J33" s="33"/>
      <c r="K33" s="33"/>
      <c r="L33" s="33"/>
      <c r="M33" s="33"/>
      <c r="N33" s="33"/>
      <c r="O33" s="241"/>
    </row>
    <row r="34" spans="1:15">
      <c r="A34" s="9"/>
      <c r="B34" s="9"/>
      <c r="C34" s="9"/>
      <c r="D34" s="9"/>
      <c r="E34" s="9"/>
      <c r="F34" s="9"/>
      <c r="G34" s="9"/>
      <c r="H34" s="9"/>
      <c r="I34" s="9"/>
      <c r="J34" s="9"/>
      <c r="K34" s="9"/>
      <c r="L34" s="9"/>
      <c r="M34" s="9"/>
      <c r="N34" s="9"/>
      <c r="O34" s="238"/>
    </row>
    <row r="35" spans="1:15">
      <c r="A35" s="9"/>
      <c r="B35" s="9"/>
      <c r="C35" s="9"/>
      <c r="D35" s="9"/>
      <c r="E35" s="9"/>
      <c r="F35" s="9"/>
      <c r="G35" s="9"/>
      <c r="H35" s="9"/>
      <c r="I35" s="9"/>
      <c r="J35" s="9"/>
      <c r="K35" s="9"/>
      <c r="L35" s="9"/>
      <c r="M35" s="9"/>
      <c r="N35" s="9"/>
      <c r="O35" s="238"/>
    </row>
    <row r="36" spans="1:15" s="34" customFormat="1" ht="14.25">
      <c r="A36" s="33"/>
      <c r="B36" s="94"/>
      <c r="C36" s="33"/>
      <c r="D36" s="33"/>
      <c r="E36" s="33"/>
      <c r="F36" s="33"/>
      <c r="G36" s="33"/>
      <c r="H36" s="33"/>
      <c r="I36" s="33"/>
      <c r="J36" s="33"/>
      <c r="K36" s="33"/>
      <c r="L36" s="33"/>
      <c r="M36" s="33"/>
      <c r="N36" s="33"/>
      <c r="O36" s="241"/>
    </row>
    <row r="37" spans="1:15" s="34" customFormat="1">
      <c r="A37" s="33"/>
      <c r="B37" s="22"/>
      <c r="C37" s="33"/>
      <c r="D37" s="33"/>
      <c r="E37" s="33"/>
      <c r="F37" s="33"/>
      <c r="G37" s="33"/>
      <c r="H37" s="33"/>
      <c r="I37" s="33"/>
      <c r="J37" s="33"/>
      <c r="K37" s="33"/>
      <c r="L37" s="33"/>
      <c r="M37" s="33"/>
      <c r="N37" s="33"/>
      <c r="O37" s="241"/>
    </row>
    <row r="38" spans="1:15" s="34" customFormat="1" ht="14.25">
      <c r="A38" s="33"/>
      <c r="B38" s="53"/>
      <c r="C38" s="36"/>
      <c r="D38" s="33"/>
      <c r="E38" s="33"/>
      <c r="F38" s="33"/>
      <c r="G38" s="33"/>
      <c r="H38" s="33"/>
      <c r="I38" s="33"/>
      <c r="J38" s="33"/>
      <c r="K38" s="33"/>
      <c r="L38" s="33"/>
      <c r="M38" s="33"/>
      <c r="N38" s="33"/>
      <c r="O38" s="241"/>
    </row>
    <row r="39" spans="1:15" s="34" customFormat="1" ht="14.25">
      <c r="A39" s="33"/>
      <c r="B39" s="53"/>
      <c r="C39" s="36"/>
      <c r="D39" s="33"/>
      <c r="E39" s="33"/>
      <c r="F39" s="33"/>
      <c r="G39" s="33"/>
      <c r="H39" s="33"/>
      <c r="I39" s="33"/>
      <c r="J39" s="33"/>
      <c r="K39" s="33"/>
      <c r="L39" s="33"/>
      <c r="M39" s="33"/>
      <c r="N39" s="33"/>
      <c r="O39" s="241"/>
    </row>
    <row r="40" spans="1:15" ht="14.25">
      <c r="A40" s="33"/>
      <c r="B40" s="53"/>
      <c r="C40" s="36"/>
      <c r="D40" s="33"/>
      <c r="E40" s="9"/>
      <c r="F40" s="9"/>
      <c r="G40" s="9"/>
      <c r="H40" s="9"/>
      <c r="I40" s="9"/>
      <c r="J40" s="9"/>
      <c r="K40" s="9"/>
      <c r="L40" s="9"/>
      <c r="M40" s="9"/>
      <c r="N40" s="9"/>
      <c r="O40" s="238"/>
    </row>
    <row r="41" spans="1:15" ht="14.25">
      <c r="A41" s="33"/>
      <c r="B41" s="53"/>
      <c r="C41" s="36"/>
      <c r="D41" s="33"/>
      <c r="E41" s="9"/>
      <c r="F41" s="9"/>
      <c r="G41" s="9"/>
      <c r="H41" s="9"/>
      <c r="I41" s="9"/>
      <c r="J41" s="9"/>
      <c r="K41" s="9"/>
      <c r="L41" s="9"/>
      <c r="M41" s="9"/>
      <c r="N41" s="9"/>
      <c r="O41" s="238"/>
    </row>
    <row r="42" spans="1:15" ht="14.25">
      <c r="A42" s="33"/>
      <c r="B42" s="53"/>
      <c r="C42" s="36"/>
      <c r="D42" s="33"/>
      <c r="E42" s="9"/>
      <c r="F42" s="9"/>
      <c r="G42" s="9"/>
      <c r="H42" s="9"/>
      <c r="I42" s="9"/>
      <c r="J42" s="9"/>
      <c r="K42" s="9"/>
      <c r="L42" s="9"/>
      <c r="M42" s="9"/>
      <c r="N42" s="9"/>
      <c r="O42" s="238"/>
    </row>
    <row r="43" spans="1:15" ht="14.25">
      <c r="A43" s="33"/>
      <c r="B43" s="53"/>
      <c r="C43" s="36"/>
      <c r="D43" s="33"/>
      <c r="E43" s="9"/>
      <c r="F43" s="9"/>
      <c r="G43" s="9"/>
      <c r="H43" s="9"/>
      <c r="I43" s="9"/>
      <c r="J43" s="9"/>
      <c r="K43" s="9"/>
      <c r="L43" s="9"/>
      <c r="M43" s="9"/>
      <c r="N43" s="9"/>
      <c r="O43" s="238"/>
    </row>
    <row r="44" spans="1:15" ht="14.25">
      <c r="A44" s="33"/>
      <c r="B44" s="53"/>
      <c r="C44" s="36"/>
      <c r="D44" s="33"/>
      <c r="E44" s="9"/>
      <c r="F44" s="9"/>
      <c r="G44" s="9"/>
      <c r="H44" s="9"/>
      <c r="I44" s="9"/>
      <c r="J44" s="9"/>
      <c r="K44" s="9"/>
      <c r="L44" s="9"/>
      <c r="M44" s="9"/>
      <c r="N44" s="9"/>
      <c r="O44" s="238"/>
    </row>
    <row r="45" spans="1:15" ht="14.25">
      <c r="A45" s="33"/>
      <c r="B45" s="53"/>
      <c r="C45" s="36"/>
      <c r="D45" s="33"/>
      <c r="E45" s="9"/>
      <c r="F45" s="9"/>
      <c r="G45" s="9"/>
      <c r="H45" s="9"/>
      <c r="I45" s="9"/>
      <c r="J45" s="9"/>
      <c r="K45" s="9"/>
      <c r="L45" s="9"/>
      <c r="M45" s="9"/>
      <c r="N45" s="9"/>
      <c r="O45" s="238"/>
    </row>
    <row r="46" spans="1:15">
      <c r="A46" s="9"/>
      <c r="B46" s="9"/>
      <c r="C46" s="9"/>
      <c r="D46" s="9"/>
      <c r="E46" s="9"/>
      <c r="F46" s="9"/>
      <c r="G46" s="9"/>
      <c r="H46" s="9"/>
      <c r="I46" s="9"/>
      <c r="J46" s="9"/>
      <c r="K46" s="9"/>
      <c r="L46" s="9"/>
      <c r="M46" s="9"/>
      <c r="N46" s="9"/>
      <c r="O46" s="238"/>
    </row>
    <row r="47" spans="1:15">
      <c r="A47" s="9"/>
      <c r="B47" s="9"/>
      <c r="C47" s="9"/>
      <c r="D47" s="9"/>
      <c r="E47" s="9"/>
      <c r="F47" s="9"/>
      <c r="G47" s="9"/>
      <c r="H47" s="9"/>
      <c r="I47" s="9"/>
      <c r="J47" s="9"/>
      <c r="K47" s="9"/>
      <c r="L47" s="9"/>
      <c r="M47" s="9"/>
      <c r="N47" s="9"/>
      <c r="O47" s="238"/>
    </row>
    <row r="48" spans="1:15">
      <c r="A48" s="9"/>
      <c r="B48" s="9"/>
      <c r="C48" s="9"/>
      <c r="D48" s="9"/>
      <c r="E48" s="9"/>
      <c r="F48" s="9"/>
      <c r="G48" s="9"/>
      <c r="H48" s="9"/>
      <c r="I48" s="9"/>
      <c r="J48" s="9"/>
      <c r="K48" s="9"/>
      <c r="L48" s="9"/>
      <c r="M48" s="9"/>
      <c r="N48" s="9"/>
      <c r="O48" s="238"/>
    </row>
    <row r="49" spans="1:15">
      <c r="A49" s="9"/>
      <c r="B49" s="9"/>
      <c r="C49" s="9"/>
      <c r="D49" s="9"/>
      <c r="E49" s="9"/>
      <c r="F49" s="9"/>
      <c r="G49" s="9"/>
      <c r="H49" s="9"/>
      <c r="I49" s="9"/>
      <c r="J49" s="9"/>
      <c r="K49" s="9"/>
      <c r="L49" s="9"/>
      <c r="M49" s="9"/>
      <c r="N49" s="9"/>
      <c r="O49" s="238"/>
    </row>
    <row r="50" spans="1:15">
      <c r="A50" s="9"/>
      <c r="B50" s="9"/>
      <c r="C50" s="9"/>
      <c r="D50" s="9"/>
      <c r="E50" s="9"/>
      <c r="F50" s="9"/>
      <c r="G50" s="9"/>
      <c r="H50" s="9"/>
      <c r="I50" s="9"/>
      <c r="J50" s="9"/>
      <c r="K50" s="9"/>
      <c r="L50" s="9"/>
      <c r="M50" s="9"/>
      <c r="N50" s="9"/>
      <c r="O50" s="238"/>
    </row>
    <row r="51" spans="1:15">
      <c r="A51" s="9"/>
      <c r="B51" s="9"/>
      <c r="C51" s="9"/>
      <c r="D51" s="9"/>
      <c r="E51" s="9"/>
      <c r="F51" s="9"/>
      <c r="G51" s="9"/>
      <c r="H51" s="9"/>
      <c r="I51" s="9"/>
      <c r="J51" s="9"/>
      <c r="K51" s="9"/>
      <c r="L51" s="9"/>
      <c r="M51" s="9"/>
      <c r="N51" s="9"/>
      <c r="O51" s="238"/>
    </row>
    <row r="52" spans="1:15">
      <c r="A52" s="9"/>
      <c r="B52" s="9"/>
      <c r="C52" s="9"/>
      <c r="D52" s="9"/>
      <c r="E52" s="9"/>
      <c r="F52" s="9"/>
      <c r="G52" s="9"/>
      <c r="H52" s="9"/>
      <c r="I52" s="9"/>
      <c r="J52" s="9"/>
      <c r="K52" s="9"/>
      <c r="L52" s="9"/>
      <c r="M52" s="9"/>
      <c r="N52" s="9"/>
      <c r="O52" s="238"/>
    </row>
    <row r="53" spans="1:15">
      <c r="A53" s="9"/>
      <c r="B53" s="9"/>
      <c r="C53" s="9"/>
      <c r="D53" s="9"/>
      <c r="E53" s="9"/>
      <c r="F53" s="9"/>
      <c r="G53" s="9"/>
      <c r="H53" s="9"/>
      <c r="I53" s="9"/>
      <c r="J53" s="9"/>
      <c r="K53" s="9"/>
      <c r="L53" s="9"/>
      <c r="M53" s="9"/>
      <c r="N53" s="9"/>
      <c r="O53" s="238"/>
    </row>
    <row r="54" spans="1:15">
      <c r="A54" s="9"/>
      <c r="B54" s="9"/>
      <c r="C54" s="9"/>
      <c r="D54" s="9"/>
      <c r="E54" s="9"/>
      <c r="F54" s="9"/>
      <c r="G54" s="9"/>
      <c r="H54" s="9"/>
      <c r="I54" s="9"/>
      <c r="J54" s="9"/>
      <c r="K54" s="9"/>
      <c r="L54" s="9"/>
      <c r="M54" s="9"/>
      <c r="N54" s="9"/>
      <c r="O54" s="238"/>
    </row>
    <row r="55" spans="1:15">
      <c r="A55" s="9"/>
      <c r="B55" s="9"/>
      <c r="C55" s="9"/>
      <c r="D55" s="9"/>
      <c r="E55" s="9"/>
      <c r="F55" s="9"/>
      <c r="G55" s="9"/>
      <c r="H55" s="9"/>
      <c r="I55" s="9"/>
      <c r="J55" s="9"/>
      <c r="K55" s="9"/>
      <c r="L55" s="9"/>
      <c r="M55" s="9"/>
      <c r="N55" s="9"/>
      <c r="O55" s="238"/>
    </row>
    <row r="56" spans="1:15">
      <c r="A56" s="9"/>
      <c r="B56" s="9"/>
      <c r="C56" s="9"/>
      <c r="D56" s="9"/>
      <c r="E56" s="9"/>
      <c r="F56" s="9"/>
      <c r="G56" s="9"/>
      <c r="H56" s="9"/>
      <c r="I56" s="9"/>
      <c r="J56" s="9"/>
      <c r="K56" s="9"/>
      <c r="L56" s="9"/>
      <c r="M56" s="9"/>
      <c r="N56" s="9"/>
      <c r="O56" s="238"/>
    </row>
    <row r="57" spans="1:15">
      <c r="A57" s="9"/>
      <c r="B57" s="9"/>
      <c r="C57" s="9"/>
      <c r="D57" s="9"/>
      <c r="E57" s="9"/>
      <c r="F57" s="9"/>
      <c r="G57" s="9"/>
      <c r="H57" s="9"/>
      <c r="I57" s="9"/>
      <c r="J57" s="9"/>
      <c r="K57" s="9"/>
      <c r="L57" s="9"/>
      <c r="M57" s="9"/>
      <c r="N57" s="9"/>
      <c r="O57" s="238"/>
    </row>
    <row r="58" spans="1:15">
      <c r="A58" s="9"/>
      <c r="B58" s="9"/>
      <c r="C58" s="9"/>
      <c r="D58" s="9"/>
      <c r="E58" s="9"/>
      <c r="F58" s="9"/>
      <c r="G58" s="9"/>
      <c r="H58" s="9"/>
      <c r="I58" s="9"/>
      <c r="J58" s="9"/>
      <c r="K58" s="9"/>
      <c r="L58" s="9"/>
      <c r="M58" s="9"/>
      <c r="N58" s="9"/>
      <c r="O58" s="238"/>
    </row>
    <row r="59" spans="1:15" ht="18.75">
      <c r="A59" s="460" t="s">
        <v>142</v>
      </c>
      <c r="B59" s="460"/>
      <c r="C59" s="460"/>
      <c r="D59" s="460"/>
      <c r="E59" s="460"/>
      <c r="F59" s="460"/>
      <c r="G59" s="460"/>
      <c r="H59" s="460"/>
      <c r="I59" s="460"/>
      <c r="J59" s="460"/>
      <c r="K59" s="460"/>
      <c r="L59" s="460"/>
      <c r="M59" s="460"/>
      <c r="N59" s="9"/>
      <c r="O59" s="238"/>
    </row>
    <row r="60" spans="1:15">
      <c r="A60" s="9"/>
      <c r="B60" s="9"/>
      <c r="C60" s="9"/>
      <c r="D60" s="9"/>
      <c r="E60" s="9"/>
      <c r="F60" s="9"/>
      <c r="G60" s="9"/>
      <c r="H60" s="9"/>
      <c r="I60" s="9"/>
      <c r="J60" s="9"/>
      <c r="K60" s="9"/>
      <c r="L60" s="9"/>
      <c r="M60" s="9"/>
      <c r="N60" s="9"/>
      <c r="O60" s="238"/>
    </row>
  </sheetData>
  <sheetProtection sheet="1" objects="1" scenarios="1" formatCells="0" selectLockedCells="1"/>
  <mergeCells count="17">
    <mergeCell ref="B29:C31"/>
    <mergeCell ref="D29:L31"/>
    <mergeCell ref="A59:M59"/>
    <mergeCell ref="K2:M4"/>
    <mergeCell ref="B26:C28"/>
    <mergeCell ref="D26:L28"/>
    <mergeCell ref="K1:M1"/>
    <mergeCell ref="B23:C25"/>
    <mergeCell ref="D23:G25"/>
    <mergeCell ref="H23:H25"/>
    <mergeCell ref="I23:L25"/>
    <mergeCell ref="A8:M8"/>
    <mergeCell ref="B11:C16"/>
    <mergeCell ref="D11:E13"/>
    <mergeCell ref="F11:L13"/>
    <mergeCell ref="D14:E16"/>
    <mergeCell ref="F14:L16"/>
  </mergeCells>
  <phoneticPr fontId="121"/>
  <conditionalFormatting sqref="D23:D26 D29 E23:L25">
    <cfRule type="expression" dxfId="17" priority="1" stopIfTrue="1">
      <formula>$D$14="○"</formula>
    </cfRule>
    <cfRule type="expression" dxfId="16" priority="2" stopIfTrue="1">
      <formula>$D$11="○"</formula>
    </cfRule>
  </conditionalFormatting>
  <conditionalFormatting sqref="C39:C45">
    <cfRule type="expression" dxfId="15" priority="3" stopIfTrue="1">
      <formula>$B$32="■"</formula>
    </cfRule>
    <cfRule type="expression" dxfId="14" priority="4" stopIfTrue="1">
      <formula>#REF!="■"</formula>
    </cfRule>
  </conditionalFormatting>
  <conditionalFormatting sqref="C39:C45">
    <cfRule type="expression" dxfId="13" priority="5" stopIfTrue="1">
      <formula>#REF!="■"</formula>
    </cfRule>
  </conditionalFormatting>
  <conditionalFormatting sqref="C39:C45">
    <cfRule type="expression" dxfId="12" priority="6" stopIfTrue="1">
      <formula>$B$33="■"</formula>
    </cfRule>
  </conditionalFormatting>
  <dataValidations count="2">
    <dataValidation type="list" allowBlank="1" showInputMessage="1" showErrorMessage="1" sqref="D11:E13">
      <formula1>$M$11:$M$12</formula1>
    </dataValidation>
    <dataValidation type="list" allowBlank="1" showInputMessage="1" showErrorMessage="1" sqref="D14:E16">
      <formula1>$M$14:$M$15</formula1>
    </dataValidation>
  </dataValidations>
  <printOptions horizontalCentered="1"/>
  <pageMargins left="0.78740157480314965" right="0.59055118110236227" top="0.39370078740157483" bottom="0.39370078740157483" header="0.31496062992125984" footer="0.31496062992125984"/>
  <pageSetup paperSize="9" orientation="portrait" verticalDpi="300"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5">
    <tabColor rgb="FFFFFF00"/>
    <pageSetUpPr fitToPage="1"/>
  </sheetPr>
  <dimension ref="A1:AO60"/>
  <sheetViews>
    <sheetView showGridLines="0" view="pageBreakPreview" topLeftCell="A4" zoomScaleNormal="100" zoomScaleSheetLayoutView="100" workbookViewId="0">
      <selection activeCell="D11" sqref="D11:E13"/>
    </sheetView>
  </sheetViews>
  <sheetFormatPr defaultColWidth="6.5" defaultRowHeight="13.5"/>
  <cols>
    <col min="1" max="1" width="4" style="11" customWidth="1"/>
    <col min="2" max="2" width="7.875" style="11" customWidth="1"/>
    <col min="3" max="3" width="11.75" style="11" customWidth="1"/>
    <col min="4" max="4" width="3.5" style="11" customWidth="1"/>
    <col min="5" max="11" width="6.5" style="11"/>
    <col min="12" max="13" width="6.5" style="11" customWidth="1"/>
    <col min="14" max="14" width="7.75" style="11" hidden="1" customWidth="1"/>
    <col min="15" max="15" width="6.5" style="11" customWidth="1"/>
    <col min="16" max="16384" width="6.5" style="11"/>
  </cols>
  <sheetData>
    <row r="1" spans="1:15" ht="24">
      <c r="A1" s="9"/>
      <c r="B1" s="9"/>
      <c r="C1" s="9"/>
      <c r="D1" s="9"/>
      <c r="E1" s="9"/>
      <c r="F1" s="9"/>
      <c r="G1" s="9"/>
      <c r="H1" s="9"/>
      <c r="I1" s="9"/>
      <c r="J1" s="120"/>
      <c r="K1" s="1205" t="s">
        <v>431</v>
      </c>
      <c r="L1" s="1205"/>
      <c r="M1" s="1205"/>
      <c r="N1" s="9"/>
      <c r="O1" s="238"/>
    </row>
    <row r="2" spans="1:15" ht="13.5" customHeight="1">
      <c r="A2" s="9"/>
      <c r="B2" s="9"/>
      <c r="C2" s="9"/>
      <c r="D2" s="9"/>
      <c r="E2" s="9"/>
      <c r="F2" s="9"/>
      <c r="G2" s="9"/>
      <c r="H2" s="9"/>
      <c r="I2" s="9"/>
      <c r="J2" s="9"/>
      <c r="K2" s="579" t="s">
        <v>388</v>
      </c>
      <c r="L2" s="579"/>
      <c r="M2" s="579"/>
      <c r="N2" s="9"/>
      <c r="O2" s="238"/>
    </row>
    <row r="3" spans="1:15" ht="13.5" customHeight="1">
      <c r="A3" s="9"/>
      <c r="B3" s="9"/>
      <c r="C3" s="9"/>
      <c r="D3" s="9"/>
      <c r="E3" s="9"/>
      <c r="F3" s="9"/>
      <c r="G3" s="9"/>
      <c r="H3" s="9"/>
      <c r="I3" s="9"/>
      <c r="J3" s="9"/>
      <c r="K3" s="579"/>
      <c r="L3" s="579"/>
      <c r="M3" s="579"/>
      <c r="N3" s="9"/>
      <c r="O3" s="238"/>
    </row>
    <row r="4" spans="1:15" ht="13.5" customHeight="1">
      <c r="A4" s="9"/>
      <c r="B4" s="9"/>
      <c r="C4" s="9"/>
      <c r="D4" s="9"/>
      <c r="E4" s="9"/>
      <c r="F4" s="9"/>
      <c r="G4" s="9"/>
      <c r="H4" s="9"/>
      <c r="I4" s="9"/>
      <c r="J4" s="9"/>
      <c r="K4" s="579"/>
      <c r="L4" s="579"/>
      <c r="M4" s="579"/>
      <c r="N4" s="9"/>
      <c r="O4" s="238"/>
    </row>
    <row r="5" spans="1:15">
      <c r="A5" s="9"/>
      <c r="B5" s="9"/>
      <c r="C5" s="9"/>
      <c r="D5" s="9"/>
      <c r="E5" s="9"/>
      <c r="F5" s="9"/>
      <c r="G5" s="9"/>
      <c r="H5" s="9"/>
      <c r="I5" s="9"/>
      <c r="J5" s="9"/>
      <c r="K5" s="9"/>
      <c r="L5" s="9"/>
      <c r="M5" s="9"/>
      <c r="N5" s="9"/>
      <c r="O5" s="238"/>
    </row>
    <row r="6" spans="1:15">
      <c r="A6" s="9"/>
      <c r="B6" s="9"/>
      <c r="C6" s="9"/>
      <c r="D6" s="9"/>
      <c r="E6" s="9"/>
      <c r="F6" s="9"/>
      <c r="G6" s="9"/>
      <c r="H6" s="9"/>
      <c r="I6" s="9"/>
      <c r="J6" s="9"/>
      <c r="K6" s="9"/>
      <c r="L6" s="9"/>
      <c r="M6" s="9"/>
      <c r="N6" s="9"/>
      <c r="O6" s="238"/>
    </row>
    <row r="7" spans="1:15">
      <c r="A7" s="9"/>
      <c r="B7" s="9"/>
      <c r="C7" s="9"/>
      <c r="D7" s="9"/>
      <c r="E7" s="9"/>
      <c r="F7" s="9"/>
      <c r="G7" s="9"/>
      <c r="H7" s="9"/>
      <c r="I7" s="9"/>
      <c r="J7" s="9"/>
      <c r="K7" s="9"/>
      <c r="L7" s="9"/>
      <c r="M7" s="9"/>
      <c r="N7" s="9"/>
      <c r="O7" s="238"/>
    </row>
    <row r="8" spans="1:15" ht="17.25">
      <c r="A8" s="423" t="s">
        <v>179</v>
      </c>
      <c r="B8" s="423"/>
      <c r="C8" s="423"/>
      <c r="D8" s="423"/>
      <c r="E8" s="423"/>
      <c r="F8" s="423"/>
      <c r="G8" s="423"/>
      <c r="H8" s="423"/>
      <c r="I8" s="423"/>
      <c r="J8" s="423"/>
      <c r="K8" s="423"/>
      <c r="L8" s="423"/>
      <c r="M8" s="423"/>
      <c r="N8" s="9"/>
      <c r="O8" s="238"/>
    </row>
    <row r="9" spans="1:15">
      <c r="A9" s="181"/>
      <c r="B9" s="181"/>
      <c r="C9" s="181"/>
      <c r="D9" s="181"/>
      <c r="E9" s="181"/>
      <c r="F9" s="181"/>
      <c r="G9" s="181"/>
      <c r="H9" s="181"/>
      <c r="I9" s="181"/>
      <c r="J9" s="181"/>
      <c r="K9" s="181"/>
      <c r="L9" s="181"/>
      <c r="M9" s="181"/>
      <c r="N9" s="9"/>
      <c r="O9" s="238"/>
    </row>
    <row r="10" spans="1:15">
      <c r="A10" s="9"/>
      <c r="B10" s="9"/>
      <c r="C10" s="9"/>
      <c r="D10" s="9"/>
      <c r="E10" s="9"/>
      <c r="F10" s="9"/>
      <c r="G10" s="9"/>
      <c r="H10" s="9"/>
      <c r="I10" s="9"/>
      <c r="J10" s="9"/>
      <c r="K10" s="9"/>
      <c r="L10" s="9"/>
      <c r="M10" s="9"/>
      <c r="N10" s="9"/>
      <c r="O10" s="238"/>
    </row>
    <row r="11" spans="1:15" ht="20.25" customHeight="1">
      <c r="A11" s="9"/>
      <c r="B11" s="1052" t="s">
        <v>246</v>
      </c>
      <c r="C11" s="1053"/>
      <c r="D11" s="1206"/>
      <c r="E11" s="1207"/>
      <c r="F11" s="437" t="s">
        <v>221</v>
      </c>
      <c r="G11" s="438"/>
      <c r="H11" s="438"/>
      <c r="I11" s="438"/>
      <c r="J11" s="438"/>
      <c r="K11" s="438"/>
      <c r="L11" s="439"/>
      <c r="M11" s="10" t="s">
        <v>85</v>
      </c>
      <c r="N11" s="10">
        <v>25</v>
      </c>
      <c r="O11" s="238"/>
    </row>
    <row r="12" spans="1:15" ht="20.25" customHeight="1">
      <c r="A12" s="9"/>
      <c r="B12" s="1054"/>
      <c r="C12" s="1055"/>
      <c r="D12" s="1208"/>
      <c r="E12" s="1209"/>
      <c r="F12" s="440"/>
      <c r="G12" s="441"/>
      <c r="H12" s="441"/>
      <c r="I12" s="441"/>
      <c r="J12" s="441"/>
      <c r="K12" s="441"/>
      <c r="L12" s="442"/>
      <c r="M12" s="10"/>
      <c r="N12" s="10">
        <v>26</v>
      </c>
      <c r="O12" s="238"/>
    </row>
    <row r="13" spans="1:15" ht="20.25" customHeight="1">
      <c r="A13" s="9"/>
      <c r="B13" s="1054"/>
      <c r="C13" s="1055"/>
      <c r="D13" s="1210"/>
      <c r="E13" s="1211"/>
      <c r="F13" s="443"/>
      <c r="G13" s="443"/>
      <c r="H13" s="443"/>
      <c r="I13" s="443"/>
      <c r="J13" s="443"/>
      <c r="K13" s="443"/>
      <c r="L13" s="444"/>
      <c r="M13" s="10"/>
      <c r="N13" s="231">
        <v>27</v>
      </c>
      <c r="O13" s="238"/>
    </row>
    <row r="14" spans="1:15" ht="20.25" customHeight="1">
      <c r="A14" s="9"/>
      <c r="B14" s="1054"/>
      <c r="C14" s="1055"/>
      <c r="D14" s="431"/>
      <c r="E14" s="432"/>
      <c r="F14" s="437" t="s">
        <v>222</v>
      </c>
      <c r="G14" s="438"/>
      <c r="H14" s="438"/>
      <c r="I14" s="438"/>
      <c r="J14" s="438"/>
      <c r="K14" s="438"/>
      <c r="L14" s="439"/>
      <c r="M14" s="10" t="s">
        <v>85</v>
      </c>
      <c r="N14" s="9"/>
      <c r="O14" s="238"/>
    </row>
    <row r="15" spans="1:15" ht="20.25" customHeight="1">
      <c r="A15" s="9"/>
      <c r="B15" s="1054"/>
      <c r="C15" s="1055"/>
      <c r="D15" s="433"/>
      <c r="E15" s="434"/>
      <c r="F15" s="440"/>
      <c r="G15" s="441"/>
      <c r="H15" s="441"/>
      <c r="I15" s="441"/>
      <c r="J15" s="441"/>
      <c r="K15" s="441"/>
      <c r="L15" s="442"/>
      <c r="M15" s="10"/>
      <c r="N15" s="9"/>
      <c r="O15" s="238"/>
    </row>
    <row r="16" spans="1:15" ht="20.25" customHeight="1">
      <c r="A16" s="9"/>
      <c r="B16" s="1056"/>
      <c r="C16" s="1057"/>
      <c r="D16" s="435"/>
      <c r="E16" s="436"/>
      <c r="F16" s="443"/>
      <c r="G16" s="443"/>
      <c r="H16" s="443"/>
      <c r="I16" s="443"/>
      <c r="J16" s="443"/>
      <c r="K16" s="443"/>
      <c r="L16" s="444"/>
      <c r="M16" s="9"/>
      <c r="N16" s="9"/>
      <c r="O16" s="238"/>
    </row>
    <row r="17" spans="1:41">
      <c r="A17" s="9"/>
      <c r="B17" s="13"/>
      <c r="C17" s="13"/>
      <c r="D17" s="31" t="str">
        <f>IF(COUNTBLANK(D11:E16)=12,"　↑　該当する方に○",IF(COUNTBLANK(D11:E16)=10,"　↑　どちらか一方に○",""))</f>
        <v>　↑　該当する方に○</v>
      </c>
      <c r="E17" s="32"/>
      <c r="F17" s="13"/>
      <c r="G17" s="13"/>
      <c r="H17" s="13"/>
      <c r="I17" s="13"/>
      <c r="J17" s="13"/>
      <c r="K17" s="13"/>
      <c r="L17" s="13"/>
      <c r="M17" s="9"/>
      <c r="N17" s="9"/>
      <c r="O17" s="238"/>
    </row>
    <row r="18" spans="1:41">
      <c r="A18" s="9"/>
      <c r="B18" s="13"/>
      <c r="C18" s="13"/>
      <c r="D18" s="13"/>
      <c r="E18" s="13"/>
      <c r="F18" s="13"/>
      <c r="G18" s="13"/>
      <c r="H18" s="13"/>
      <c r="I18" s="13"/>
      <c r="J18" s="13"/>
      <c r="K18" s="13"/>
      <c r="L18" s="13"/>
      <c r="M18" s="9"/>
      <c r="N18" s="9"/>
      <c r="O18" s="238"/>
    </row>
    <row r="19" spans="1:41">
      <c r="A19" s="9"/>
      <c r="B19" s="13"/>
      <c r="C19" s="13"/>
      <c r="D19" s="13"/>
      <c r="E19" s="13"/>
      <c r="F19" s="13"/>
      <c r="G19" s="13"/>
      <c r="H19" s="13"/>
      <c r="I19" s="13"/>
      <c r="J19" s="13"/>
      <c r="K19" s="13"/>
      <c r="L19" s="13"/>
      <c r="M19" s="9"/>
      <c r="N19" s="9"/>
      <c r="O19" s="238"/>
    </row>
    <row r="20" spans="1:41">
      <c r="A20" s="9"/>
      <c r="B20" s="13"/>
      <c r="C20" s="13"/>
      <c r="D20" s="13"/>
      <c r="E20" s="13"/>
      <c r="F20" s="13"/>
      <c r="G20" s="13"/>
      <c r="H20" s="13"/>
      <c r="I20" s="13"/>
      <c r="J20" s="13"/>
      <c r="K20" s="13"/>
      <c r="L20" s="13"/>
      <c r="M20" s="9"/>
      <c r="N20" s="9"/>
      <c r="O20" s="238"/>
      <c r="AO20" s="9"/>
    </row>
    <row r="21" spans="1:41">
      <c r="A21" s="9"/>
      <c r="B21" s="13"/>
      <c r="C21" s="13"/>
      <c r="D21" s="13"/>
      <c r="E21" s="13"/>
      <c r="F21" s="13"/>
      <c r="G21" s="13"/>
      <c r="H21" s="13"/>
      <c r="I21" s="13"/>
      <c r="J21" s="13"/>
      <c r="K21" s="13"/>
      <c r="L21" s="13"/>
      <c r="M21" s="9"/>
      <c r="N21" s="9"/>
      <c r="O21" s="238"/>
    </row>
    <row r="22" spans="1:41">
      <c r="A22" s="9"/>
      <c r="B22" s="13" t="s">
        <v>223</v>
      </c>
      <c r="C22" s="13"/>
      <c r="D22" s="13"/>
      <c r="E22" s="13"/>
      <c r="F22" s="13"/>
      <c r="G22" s="13"/>
      <c r="H22" s="13"/>
      <c r="I22" s="13"/>
      <c r="J22" s="13"/>
      <c r="K22" s="13"/>
      <c r="L22" s="13"/>
      <c r="M22" s="9"/>
      <c r="N22" s="9"/>
      <c r="O22" s="238"/>
    </row>
    <row r="23" spans="1:41" ht="13.5" customHeight="1">
      <c r="A23" s="9"/>
      <c r="B23" s="801" t="s">
        <v>26</v>
      </c>
      <c r="C23" s="836"/>
      <c r="D23" s="838" t="s">
        <v>66</v>
      </c>
      <c r="E23" s="1186"/>
      <c r="F23" s="1186"/>
      <c r="G23" s="1186"/>
      <c r="H23" s="844"/>
      <c r="I23" s="847" t="s">
        <v>26</v>
      </c>
      <c r="J23" s="1186"/>
      <c r="K23" s="1186"/>
      <c r="L23" s="1193"/>
      <c r="M23" s="9"/>
      <c r="N23" s="9"/>
      <c r="O23" s="238"/>
    </row>
    <row r="24" spans="1:41" ht="13.5" customHeight="1">
      <c r="A24" s="9"/>
      <c r="B24" s="836"/>
      <c r="C24" s="836"/>
      <c r="D24" s="1187"/>
      <c r="E24" s="1188"/>
      <c r="F24" s="1188"/>
      <c r="G24" s="1188"/>
      <c r="H24" s="1191"/>
      <c r="I24" s="1188"/>
      <c r="J24" s="1188"/>
      <c r="K24" s="1188"/>
      <c r="L24" s="1194"/>
      <c r="M24" s="9"/>
      <c r="N24" s="9"/>
      <c r="O24" s="238"/>
    </row>
    <row r="25" spans="1:41" ht="13.5" customHeight="1">
      <c r="A25" s="9"/>
      <c r="B25" s="836"/>
      <c r="C25" s="836"/>
      <c r="D25" s="1189"/>
      <c r="E25" s="1190"/>
      <c r="F25" s="1190"/>
      <c r="G25" s="1190"/>
      <c r="H25" s="1192"/>
      <c r="I25" s="1190"/>
      <c r="J25" s="1190"/>
      <c r="K25" s="1190"/>
      <c r="L25" s="1195"/>
      <c r="M25" s="9"/>
      <c r="N25" s="9"/>
      <c r="O25" s="238"/>
    </row>
    <row r="26" spans="1:41" ht="13.5" customHeight="1">
      <c r="A26" s="9"/>
      <c r="B26" s="425" t="s">
        <v>17</v>
      </c>
      <c r="C26" s="426"/>
      <c r="D26" s="582"/>
      <c r="E26" s="583"/>
      <c r="F26" s="583"/>
      <c r="G26" s="583"/>
      <c r="H26" s="583"/>
      <c r="I26" s="583"/>
      <c r="J26" s="583"/>
      <c r="K26" s="583"/>
      <c r="L26" s="584"/>
      <c r="M26" s="9"/>
      <c r="N26" s="9"/>
      <c r="O26" s="238"/>
    </row>
    <row r="27" spans="1:41">
      <c r="A27" s="9"/>
      <c r="B27" s="427"/>
      <c r="C27" s="428"/>
      <c r="D27" s="585"/>
      <c r="E27" s="586"/>
      <c r="F27" s="586"/>
      <c r="G27" s="586"/>
      <c r="H27" s="586"/>
      <c r="I27" s="586"/>
      <c r="J27" s="586"/>
      <c r="K27" s="586"/>
      <c r="L27" s="587"/>
      <c r="M27" s="9"/>
      <c r="N27" s="9"/>
      <c r="O27" s="238"/>
    </row>
    <row r="28" spans="1:41">
      <c r="A28" s="9"/>
      <c r="B28" s="429"/>
      <c r="C28" s="430"/>
      <c r="D28" s="588"/>
      <c r="E28" s="589"/>
      <c r="F28" s="589"/>
      <c r="G28" s="589"/>
      <c r="H28" s="589"/>
      <c r="I28" s="589"/>
      <c r="J28" s="589"/>
      <c r="K28" s="589"/>
      <c r="L28" s="590"/>
      <c r="M28" s="9"/>
      <c r="N28" s="9"/>
      <c r="O28" s="238"/>
    </row>
    <row r="29" spans="1:41" ht="13.5" customHeight="1">
      <c r="A29" s="9"/>
      <c r="B29" s="425" t="s">
        <v>184</v>
      </c>
      <c r="C29" s="426"/>
      <c r="D29" s="582"/>
      <c r="E29" s="583"/>
      <c r="F29" s="583"/>
      <c r="G29" s="583"/>
      <c r="H29" s="583"/>
      <c r="I29" s="583"/>
      <c r="J29" s="583"/>
      <c r="K29" s="583"/>
      <c r="L29" s="584"/>
      <c r="M29" s="9"/>
      <c r="N29" s="9"/>
      <c r="O29" s="238"/>
    </row>
    <row r="30" spans="1:41">
      <c r="A30" s="9"/>
      <c r="B30" s="427"/>
      <c r="C30" s="428"/>
      <c r="D30" s="585"/>
      <c r="E30" s="586"/>
      <c r="F30" s="586"/>
      <c r="G30" s="586"/>
      <c r="H30" s="586"/>
      <c r="I30" s="586"/>
      <c r="J30" s="586"/>
      <c r="K30" s="586"/>
      <c r="L30" s="587"/>
      <c r="M30" s="9"/>
      <c r="N30" s="9"/>
      <c r="O30" s="238"/>
    </row>
    <row r="31" spans="1:41">
      <c r="A31" s="9"/>
      <c r="B31" s="429"/>
      <c r="C31" s="430"/>
      <c r="D31" s="588"/>
      <c r="E31" s="589"/>
      <c r="F31" s="589"/>
      <c r="G31" s="589"/>
      <c r="H31" s="589"/>
      <c r="I31" s="589"/>
      <c r="J31" s="589"/>
      <c r="K31" s="589"/>
      <c r="L31" s="590"/>
      <c r="M31" s="9"/>
      <c r="N31" s="9"/>
      <c r="O31" s="238"/>
    </row>
    <row r="32" spans="1:41" ht="13.5" customHeight="1">
      <c r="A32" s="9"/>
      <c r="B32" s="179"/>
      <c r="C32" s="179"/>
      <c r="D32" s="48"/>
      <c r="E32" s="48"/>
      <c r="F32" s="48"/>
      <c r="G32" s="48"/>
      <c r="H32" s="48"/>
      <c r="I32" s="48"/>
      <c r="J32" s="48"/>
      <c r="K32" s="48"/>
      <c r="L32" s="48"/>
      <c r="M32" s="9"/>
      <c r="N32" s="9"/>
      <c r="O32" s="238"/>
    </row>
    <row r="33" spans="1:15" ht="13.5" customHeight="1">
      <c r="A33" s="9"/>
      <c r="B33" s="9"/>
      <c r="C33" s="9"/>
      <c r="D33" s="9"/>
      <c r="E33" s="9"/>
      <c r="F33" s="9"/>
      <c r="G33" s="9"/>
      <c r="H33" s="9"/>
      <c r="I33" s="9"/>
      <c r="J33" s="9"/>
      <c r="K33" s="9"/>
      <c r="L33" s="9"/>
      <c r="M33" s="9"/>
      <c r="N33" s="9"/>
      <c r="O33" s="238"/>
    </row>
    <row r="34" spans="1:15" ht="13.5" customHeight="1">
      <c r="A34" s="9"/>
      <c r="B34" s="686" t="s">
        <v>233</v>
      </c>
      <c r="C34" s="1181"/>
      <c r="D34" s="1166"/>
      <c r="E34" s="1146" t="s">
        <v>66</v>
      </c>
      <c r="F34" s="607"/>
      <c r="G34" s="1146" t="s">
        <v>67</v>
      </c>
      <c r="H34" s="607"/>
      <c r="I34" s="1146" t="s">
        <v>68</v>
      </c>
      <c r="J34" s="607"/>
      <c r="K34" s="1146" t="s">
        <v>69</v>
      </c>
      <c r="L34" s="1149"/>
      <c r="M34" s="9"/>
      <c r="N34" s="9"/>
      <c r="O34" s="238"/>
    </row>
    <row r="35" spans="1:15">
      <c r="A35" s="9"/>
      <c r="B35" s="1182"/>
      <c r="C35" s="1183"/>
      <c r="D35" s="1167"/>
      <c r="E35" s="1147"/>
      <c r="F35" s="465"/>
      <c r="G35" s="1147"/>
      <c r="H35" s="465"/>
      <c r="I35" s="1147"/>
      <c r="J35" s="465"/>
      <c r="K35" s="1147"/>
      <c r="L35" s="1150"/>
      <c r="M35" s="9"/>
      <c r="N35" s="9"/>
      <c r="O35" s="238"/>
    </row>
    <row r="36" spans="1:15">
      <c r="A36" s="9"/>
      <c r="B36" s="1184"/>
      <c r="C36" s="1185"/>
      <c r="D36" s="1168"/>
      <c r="E36" s="1148"/>
      <c r="F36" s="614"/>
      <c r="G36" s="1148"/>
      <c r="H36" s="614"/>
      <c r="I36" s="1148"/>
      <c r="J36" s="614"/>
      <c r="K36" s="1148"/>
      <c r="L36" s="1151"/>
      <c r="M36" s="9"/>
      <c r="N36" s="9"/>
      <c r="O36" s="238"/>
    </row>
    <row r="37" spans="1:15">
      <c r="A37" s="9"/>
      <c r="B37" s="9"/>
      <c r="C37" s="9"/>
      <c r="D37" s="9"/>
      <c r="E37" s="9"/>
      <c r="F37" s="9"/>
      <c r="G37" s="9"/>
      <c r="H37" s="9"/>
      <c r="I37" s="9"/>
      <c r="J37" s="9"/>
      <c r="K37" s="9"/>
      <c r="L37" s="9"/>
      <c r="M37" s="9"/>
      <c r="N37" s="9"/>
      <c r="O37" s="238"/>
    </row>
    <row r="38" spans="1:15" s="34" customFormat="1" ht="14.25">
      <c r="A38" s="33"/>
      <c r="B38" s="94" t="s">
        <v>186</v>
      </c>
      <c r="C38" s="33"/>
      <c r="D38" s="33"/>
      <c r="E38" s="33"/>
      <c r="F38" s="33"/>
      <c r="G38" s="33"/>
      <c r="H38" s="33"/>
      <c r="I38" s="33"/>
      <c r="J38" s="33"/>
      <c r="K38" s="33"/>
      <c r="L38" s="33"/>
      <c r="M38" s="33"/>
      <c r="N38" s="33"/>
      <c r="O38" s="241"/>
    </row>
    <row r="39" spans="1:15">
      <c r="A39" s="9"/>
      <c r="B39" s="9"/>
      <c r="C39" s="9"/>
      <c r="D39" s="9"/>
      <c r="E39" s="9"/>
      <c r="F39" s="9"/>
      <c r="G39" s="9"/>
      <c r="H39" s="9"/>
      <c r="I39" s="9"/>
      <c r="J39" s="9"/>
      <c r="K39" s="9"/>
      <c r="L39" s="9"/>
      <c r="M39" s="9"/>
      <c r="N39" s="9"/>
      <c r="O39" s="238"/>
    </row>
    <row r="40" spans="1:15">
      <c r="A40" s="9"/>
      <c r="B40" s="9"/>
      <c r="C40" s="9"/>
      <c r="D40" s="9"/>
      <c r="E40" s="9"/>
      <c r="F40" s="9"/>
      <c r="G40" s="9"/>
      <c r="H40" s="9"/>
      <c r="I40" s="9"/>
      <c r="J40" s="9"/>
      <c r="K40" s="9"/>
      <c r="L40" s="9"/>
      <c r="M40" s="9"/>
      <c r="N40" s="9"/>
      <c r="O40" s="238"/>
    </row>
    <row r="41" spans="1:15">
      <c r="A41" s="9"/>
      <c r="B41" s="9"/>
      <c r="C41" s="9"/>
      <c r="D41" s="9"/>
      <c r="E41" s="9"/>
      <c r="F41" s="9"/>
      <c r="G41" s="9"/>
      <c r="H41" s="9"/>
      <c r="I41" s="9"/>
      <c r="J41" s="9"/>
      <c r="K41" s="9"/>
      <c r="L41" s="9"/>
      <c r="M41" s="9"/>
      <c r="N41" s="9"/>
      <c r="O41" s="238"/>
    </row>
    <row r="42" spans="1:15" s="34" customFormat="1" ht="14.25">
      <c r="A42" s="33"/>
      <c r="B42" s="94"/>
      <c r="C42" s="33"/>
      <c r="D42" s="33"/>
      <c r="E42" s="33"/>
      <c r="F42" s="33"/>
      <c r="G42" s="33"/>
      <c r="H42" s="33"/>
      <c r="I42" s="33"/>
      <c r="J42" s="33"/>
      <c r="K42" s="33"/>
      <c r="L42" s="33"/>
      <c r="M42" s="33"/>
      <c r="N42" s="33"/>
      <c r="O42" s="241"/>
    </row>
    <row r="43" spans="1:15" s="34" customFormat="1">
      <c r="A43" s="33"/>
      <c r="B43" s="22"/>
      <c r="C43" s="33"/>
      <c r="D43" s="33"/>
      <c r="E43" s="33"/>
      <c r="F43" s="33"/>
      <c r="G43" s="33"/>
      <c r="H43" s="33"/>
      <c r="I43" s="33"/>
      <c r="J43" s="33"/>
      <c r="K43" s="33"/>
      <c r="L43" s="33"/>
      <c r="M43" s="33"/>
      <c r="N43" s="33"/>
      <c r="O43" s="241"/>
    </row>
    <row r="44" spans="1:15" s="34" customFormat="1" ht="14.25">
      <c r="A44" s="33"/>
      <c r="B44" s="53"/>
      <c r="C44" s="36"/>
      <c r="D44" s="33"/>
      <c r="E44" s="33"/>
      <c r="F44" s="33"/>
      <c r="G44" s="33"/>
      <c r="H44" s="33"/>
      <c r="I44" s="33"/>
      <c r="J44" s="33"/>
      <c r="K44" s="33"/>
      <c r="L44" s="33"/>
      <c r="M44" s="33"/>
      <c r="N44" s="33"/>
      <c r="O44" s="241"/>
    </row>
    <row r="45" spans="1:15" s="34" customFormat="1" ht="14.25">
      <c r="A45" s="33"/>
      <c r="B45" s="53"/>
      <c r="C45" s="36"/>
      <c r="D45" s="33"/>
      <c r="E45" s="33"/>
      <c r="F45" s="33"/>
      <c r="G45" s="33"/>
      <c r="H45" s="33"/>
      <c r="I45" s="33"/>
      <c r="J45" s="33"/>
      <c r="K45" s="33"/>
      <c r="L45" s="33"/>
      <c r="M45" s="33"/>
      <c r="N45" s="33"/>
      <c r="O45" s="241"/>
    </row>
    <row r="46" spans="1:15" ht="14.25">
      <c r="A46" s="9"/>
      <c r="B46" s="53"/>
      <c r="C46" s="36"/>
      <c r="D46" s="9"/>
      <c r="E46" s="9"/>
      <c r="F46" s="9"/>
      <c r="G46" s="9"/>
      <c r="H46" s="9"/>
      <c r="I46" s="9"/>
      <c r="J46" s="9"/>
      <c r="K46" s="9"/>
      <c r="L46" s="9"/>
      <c r="M46" s="9"/>
      <c r="N46" s="9"/>
      <c r="O46" s="238"/>
    </row>
    <row r="47" spans="1:15" ht="14.25">
      <c r="A47" s="9"/>
      <c r="B47" s="53"/>
      <c r="C47" s="36"/>
      <c r="D47" s="9"/>
      <c r="E47" s="9"/>
      <c r="F47" s="9"/>
      <c r="G47" s="9"/>
      <c r="H47" s="9"/>
      <c r="I47" s="9"/>
      <c r="J47" s="9"/>
      <c r="K47" s="9"/>
      <c r="L47" s="9"/>
      <c r="M47" s="9"/>
      <c r="N47" s="9"/>
      <c r="O47" s="238"/>
    </row>
    <row r="48" spans="1:15">
      <c r="A48" s="9"/>
      <c r="B48" s="9"/>
      <c r="C48" s="9"/>
      <c r="D48" s="9"/>
      <c r="E48" s="9"/>
      <c r="F48" s="9"/>
      <c r="G48" s="9"/>
      <c r="H48" s="9"/>
      <c r="I48" s="9"/>
      <c r="J48" s="9"/>
      <c r="K48" s="9"/>
      <c r="L48" s="9"/>
      <c r="M48" s="9"/>
      <c r="N48" s="9"/>
      <c r="O48" s="238"/>
    </row>
    <row r="49" spans="1:15">
      <c r="A49" s="9"/>
      <c r="B49" s="9"/>
      <c r="C49" s="9"/>
      <c r="D49" s="9"/>
      <c r="E49" s="9"/>
      <c r="F49" s="9"/>
      <c r="G49" s="9"/>
      <c r="H49" s="9"/>
      <c r="I49" s="9"/>
      <c r="J49" s="9"/>
      <c r="K49" s="9"/>
      <c r="L49" s="9"/>
      <c r="M49" s="9"/>
      <c r="N49" s="9"/>
      <c r="O49" s="238"/>
    </row>
    <row r="50" spans="1:15">
      <c r="A50" s="9"/>
      <c r="B50" s="9"/>
      <c r="C50" s="9"/>
      <c r="D50" s="9"/>
      <c r="E50" s="9"/>
      <c r="F50" s="9"/>
      <c r="G50" s="9"/>
      <c r="H50" s="9"/>
      <c r="I50" s="9"/>
      <c r="J50" s="9"/>
      <c r="K50" s="9"/>
      <c r="L50" s="9"/>
      <c r="M50" s="9"/>
      <c r="N50" s="9"/>
      <c r="O50" s="238"/>
    </row>
    <row r="51" spans="1:15">
      <c r="A51" s="9"/>
      <c r="B51" s="9"/>
      <c r="C51" s="9"/>
      <c r="D51" s="9"/>
      <c r="E51" s="9"/>
      <c r="F51" s="9"/>
      <c r="G51" s="9"/>
      <c r="H51" s="9"/>
      <c r="I51" s="9"/>
      <c r="J51" s="9"/>
      <c r="K51" s="9"/>
      <c r="L51" s="9"/>
      <c r="M51" s="9"/>
      <c r="N51" s="9"/>
      <c r="O51" s="238"/>
    </row>
    <row r="52" spans="1:15">
      <c r="A52" s="9"/>
      <c r="B52" s="9"/>
      <c r="C52" s="9"/>
      <c r="D52" s="9"/>
      <c r="E52" s="9"/>
      <c r="F52" s="9"/>
      <c r="G52" s="9"/>
      <c r="H52" s="9"/>
      <c r="I52" s="9"/>
      <c r="J52" s="9"/>
      <c r="K52" s="9"/>
      <c r="L52" s="9"/>
      <c r="M52" s="9"/>
      <c r="N52" s="9"/>
      <c r="O52" s="238"/>
    </row>
    <row r="53" spans="1:15">
      <c r="A53" s="9"/>
      <c r="B53" s="9"/>
      <c r="C53" s="9"/>
      <c r="D53" s="9"/>
      <c r="E53" s="9"/>
      <c r="F53" s="9"/>
      <c r="G53" s="9"/>
      <c r="H53" s="9"/>
      <c r="I53" s="9"/>
      <c r="J53" s="9"/>
      <c r="K53" s="9"/>
      <c r="L53" s="9"/>
      <c r="M53" s="9"/>
      <c r="N53" s="9"/>
      <c r="O53" s="238"/>
    </row>
    <row r="54" spans="1:15">
      <c r="A54" s="9"/>
      <c r="B54" s="9"/>
      <c r="C54" s="9"/>
      <c r="D54" s="9"/>
      <c r="E54" s="9"/>
      <c r="F54" s="9"/>
      <c r="G54" s="9"/>
      <c r="H54" s="9"/>
      <c r="I54" s="9"/>
      <c r="J54" s="9"/>
      <c r="K54" s="9"/>
      <c r="L54" s="9"/>
      <c r="M54" s="9"/>
      <c r="N54" s="9"/>
      <c r="O54" s="238"/>
    </row>
    <row r="55" spans="1:15">
      <c r="A55" s="9"/>
      <c r="B55" s="9"/>
      <c r="C55" s="9"/>
      <c r="D55" s="9"/>
      <c r="E55" s="9"/>
      <c r="F55" s="9"/>
      <c r="G55" s="9"/>
      <c r="H55" s="9"/>
      <c r="I55" s="9"/>
      <c r="J55" s="9"/>
      <c r="K55" s="9"/>
      <c r="L55" s="9"/>
      <c r="M55" s="9"/>
      <c r="N55" s="9"/>
      <c r="O55" s="238"/>
    </row>
    <row r="56" spans="1:15">
      <c r="A56" s="9"/>
      <c r="B56" s="9"/>
      <c r="C56" s="9"/>
      <c r="D56" s="9"/>
      <c r="E56" s="9"/>
      <c r="F56" s="9"/>
      <c r="G56" s="9"/>
      <c r="H56" s="9"/>
      <c r="I56" s="9"/>
      <c r="J56" s="9"/>
      <c r="K56" s="9"/>
      <c r="L56" s="9"/>
      <c r="M56" s="9"/>
      <c r="N56" s="9"/>
      <c r="O56" s="238"/>
    </row>
    <row r="57" spans="1:15">
      <c r="A57" s="9"/>
      <c r="B57" s="9"/>
      <c r="C57" s="9"/>
      <c r="D57" s="9"/>
      <c r="E57" s="9"/>
      <c r="F57" s="9"/>
      <c r="G57" s="9"/>
      <c r="H57" s="9"/>
      <c r="I57" s="9"/>
      <c r="J57" s="9"/>
      <c r="K57" s="9"/>
      <c r="L57" s="9"/>
      <c r="M57" s="9"/>
      <c r="N57" s="9"/>
      <c r="O57" s="238"/>
    </row>
    <row r="58" spans="1:15">
      <c r="A58" s="9"/>
      <c r="B58" s="9"/>
      <c r="C58" s="9"/>
      <c r="D58" s="9"/>
      <c r="E58" s="9"/>
      <c r="F58" s="9"/>
      <c r="G58" s="9"/>
      <c r="H58" s="9"/>
      <c r="I58" s="9"/>
      <c r="J58" s="9"/>
      <c r="K58" s="9"/>
      <c r="L58" s="9"/>
      <c r="M58" s="9"/>
      <c r="N58" s="9"/>
      <c r="O58" s="238"/>
    </row>
    <row r="59" spans="1:15" ht="18.75">
      <c r="A59" s="460" t="s">
        <v>142</v>
      </c>
      <c r="B59" s="460"/>
      <c r="C59" s="460"/>
      <c r="D59" s="460"/>
      <c r="E59" s="460"/>
      <c r="F59" s="460"/>
      <c r="G59" s="460"/>
      <c r="H59" s="460"/>
      <c r="I59" s="460"/>
      <c r="J59" s="460"/>
      <c r="K59" s="460"/>
      <c r="L59" s="460"/>
      <c r="M59" s="460"/>
      <c r="N59" s="9"/>
      <c r="O59" s="238"/>
    </row>
    <row r="60" spans="1:15">
      <c r="A60" s="9"/>
      <c r="B60" s="9"/>
      <c r="C60" s="9"/>
      <c r="D60" s="9"/>
      <c r="E60" s="9"/>
      <c r="F60" s="9"/>
      <c r="G60" s="9"/>
      <c r="H60" s="9"/>
      <c r="I60" s="9"/>
      <c r="J60" s="9"/>
      <c r="K60" s="9"/>
      <c r="L60" s="9"/>
      <c r="M60" s="9"/>
      <c r="N60" s="9"/>
      <c r="O60" s="238"/>
    </row>
  </sheetData>
  <sheetProtection sheet="1" objects="1" scenarios="1" formatCells="0" selectLockedCells="1"/>
  <mergeCells count="27">
    <mergeCell ref="A8:M8"/>
    <mergeCell ref="B11:C16"/>
    <mergeCell ref="D11:E13"/>
    <mergeCell ref="F11:L13"/>
    <mergeCell ref="D14:E16"/>
    <mergeCell ref="F14:L16"/>
    <mergeCell ref="D23:G25"/>
    <mergeCell ref="H23:H25"/>
    <mergeCell ref="I23:L25"/>
    <mergeCell ref="B26:C28"/>
    <mergeCell ref="D26:L28"/>
    <mergeCell ref="K34:K36"/>
    <mergeCell ref="L34:L36"/>
    <mergeCell ref="A59:M59"/>
    <mergeCell ref="K2:M4"/>
    <mergeCell ref="K1:M1"/>
    <mergeCell ref="B29:C31"/>
    <mergeCell ref="D29:L31"/>
    <mergeCell ref="B34:C36"/>
    <mergeCell ref="D34:D36"/>
    <mergeCell ref="E34:E36"/>
    <mergeCell ref="F34:F36"/>
    <mergeCell ref="G34:G36"/>
    <mergeCell ref="H34:H36"/>
    <mergeCell ref="I34:I36"/>
    <mergeCell ref="J34:J36"/>
    <mergeCell ref="B23:C25"/>
  </mergeCells>
  <phoneticPr fontId="121"/>
  <conditionalFormatting sqref="D23:D26 D29 E23:L25 D34:L36">
    <cfRule type="expression" dxfId="11" priority="4" stopIfTrue="1">
      <formula>$D$14="○"</formula>
    </cfRule>
    <cfRule type="expression" dxfId="10" priority="5" stopIfTrue="1">
      <formula>$D$11="○"</formula>
    </cfRule>
  </conditionalFormatting>
  <conditionalFormatting sqref="C45 C47">
    <cfRule type="expression" dxfId="9" priority="2" stopIfTrue="1">
      <formula>$B$32="■"</formula>
    </cfRule>
    <cfRule type="expression" dxfId="8" priority="3" stopIfTrue="1">
      <formula>$B$37="■"</formula>
    </cfRule>
  </conditionalFormatting>
  <conditionalFormatting sqref="C45 C47">
    <cfRule type="expression" dxfId="7" priority="1" stopIfTrue="1">
      <formula>$B$37="■"</formula>
    </cfRule>
  </conditionalFormatting>
  <conditionalFormatting sqref="C45 C47">
    <cfRule type="expression" dxfId="6" priority="6" stopIfTrue="1">
      <formula>$B$38="■"</formula>
    </cfRule>
  </conditionalFormatting>
  <dataValidations count="2">
    <dataValidation type="list" allowBlank="1" showInputMessage="1" showErrorMessage="1" sqref="D11:E13">
      <formula1>$M$11:$M$12</formula1>
    </dataValidation>
    <dataValidation type="list" allowBlank="1" showInputMessage="1" showErrorMessage="1" sqref="D14:E16">
      <formula1>$M$14:$M$15</formula1>
    </dataValidation>
  </dataValidations>
  <printOptions horizontalCentered="1"/>
  <pageMargins left="0.78740157480314965" right="0.59055118110236227" top="0.39370078740157483" bottom="0.39370078740157483" header="0.31496062992125984" footer="0.31496062992125984"/>
  <pageSetup paperSize="9" orientation="portrait"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FFFF00"/>
    <pageSetUpPr fitToPage="1"/>
  </sheetPr>
  <dimension ref="A1:AP63"/>
  <sheetViews>
    <sheetView showGridLines="0" view="pageBreakPreview" zoomScaleNormal="100" zoomScaleSheetLayoutView="100" workbookViewId="0">
      <selection activeCell="G10" sqref="G10:O10"/>
    </sheetView>
  </sheetViews>
  <sheetFormatPr defaultColWidth="6.5" defaultRowHeight="13.5"/>
  <cols>
    <col min="1" max="1" width="2.5" style="11" customWidth="1"/>
    <col min="2" max="2" width="1.5" style="11" customWidth="1"/>
    <col min="3" max="3" width="3.125" style="11" customWidth="1"/>
    <col min="4" max="4" width="1.5" style="11" customWidth="1"/>
    <col min="5" max="16" width="6.5" style="11"/>
    <col min="17" max="17" width="2.5" style="11" customWidth="1"/>
    <col min="18" max="16384" width="6.5" style="11"/>
  </cols>
  <sheetData>
    <row r="1" spans="1:18" ht="24.75" thickBot="1">
      <c r="A1" s="9"/>
      <c r="B1" s="9"/>
      <c r="C1" s="9"/>
      <c r="D1" s="9"/>
      <c r="E1" s="9"/>
      <c r="F1" s="9"/>
      <c r="G1" s="9"/>
      <c r="H1" s="9"/>
      <c r="I1" s="9"/>
      <c r="J1" s="9"/>
      <c r="K1" s="9"/>
      <c r="L1" s="9"/>
      <c r="M1" s="120"/>
      <c r="N1" s="289" t="s">
        <v>431</v>
      </c>
      <c r="O1" s="289"/>
      <c r="P1" s="289"/>
      <c r="Q1" s="9"/>
      <c r="R1" s="238"/>
    </row>
    <row r="2" spans="1:18" ht="13.5" customHeight="1" thickTop="1">
      <c r="A2" s="9"/>
      <c r="B2" s="499" t="s">
        <v>235</v>
      </c>
      <c r="C2" s="500"/>
      <c r="D2" s="500"/>
      <c r="E2" s="500"/>
      <c r="F2" s="501"/>
      <c r="G2" s="9"/>
      <c r="H2" s="9"/>
      <c r="I2" s="9"/>
      <c r="J2" s="9"/>
      <c r="K2" s="9"/>
      <c r="L2" s="9"/>
      <c r="M2" s="9"/>
      <c r="N2" s="489" t="s">
        <v>255</v>
      </c>
      <c r="O2" s="490"/>
      <c r="P2" s="491"/>
      <c r="Q2" s="9"/>
      <c r="R2" s="238"/>
    </row>
    <row r="3" spans="1:18" ht="13.5" customHeight="1">
      <c r="A3" s="9"/>
      <c r="B3" s="502"/>
      <c r="C3" s="503"/>
      <c r="D3" s="503"/>
      <c r="E3" s="503"/>
      <c r="F3" s="504"/>
      <c r="G3" s="9"/>
      <c r="H3" s="9"/>
      <c r="I3" s="9"/>
      <c r="J3" s="9"/>
      <c r="K3" s="9"/>
      <c r="L3" s="9"/>
      <c r="M3" s="9"/>
      <c r="N3" s="492"/>
      <c r="O3" s="493"/>
      <c r="P3" s="494"/>
      <c r="Q3" s="9"/>
      <c r="R3" s="238"/>
    </row>
    <row r="4" spans="1:18" ht="14.25" customHeight="1" thickBot="1">
      <c r="A4" s="9"/>
      <c r="B4" s="505"/>
      <c r="C4" s="506"/>
      <c r="D4" s="506"/>
      <c r="E4" s="506"/>
      <c r="F4" s="507"/>
      <c r="G4" s="9"/>
      <c r="H4" s="9"/>
      <c r="I4" s="9"/>
      <c r="J4" s="9"/>
      <c r="K4" s="9"/>
      <c r="L4" s="9"/>
      <c r="M4" s="9"/>
      <c r="N4" s="495"/>
      <c r="O4" s="496"/>
      <c r="P4" s="497"/>
      <c r="Q4" s="9"/>
      <c r="R4" s="238"/>
    </row>
    <row r="5" spans="1:18">
      <c r="A5" s="9"/>
      <c r="B5" s="9"/>
      <c r="C5" s="9"/>
      <c r="D5" s="9"/>
      <c r="E5" s="9"/>
      <c r="F5" s="9"/>
      <c r="G5" s="9"/>
      <c r="H5" s="9"/>
      <c r="I5" s="9"/>
      <c r="J5" s="9"/>
      <c r="K5" s="9"/>
      <c r="L5" s="9"/>
      <c r="M5" s="9"/>
      <c r="N5" s="9"/>
      <c r="O5" s="9"/>
      <c r="P5" s="9"/>
      <c r="Q5" s="9"/>
      <c r="R5" s="238"/>
    </row>
    <row r="6" spans="1:18">
      <c r="A6" s="9"/>
      <c r="B6" s="9"/>
      <c r="C6" s="9"/>
      <c r="D6" s="9"/>
      <c r="E6" s="9"/>
      <c r="F6" s="9"/>
      <c r="G6" s="9"/>
      <c r="H6" s="9"/>
      <c r="I6" s="9"/>
      <c r="J6" s="9"/>
      <c r="K6" s="9"/>
      <c r="L6" s="9"/>
      <c r="M6" s="9"/>
      <c r="N6" s="9"/>
      <c r="O6" s="9"/>
      <c r="P6" s="9"/>
      <c r="Q6" s="9"/>
      <c r="R6" s="238"/>
    </row>
    <row r="7" spans="1:18" ht="17.25">
      <c r="A7" s="9"/>
      <c r="B7" s="9"/>
      <c r="C7" s="9"/>
      <c r="D7" s="498" t="s">
        <v>256</v>
      </c>
      <c r="E7" s="498"/>
      <c r="F7" s="498"/>
      <c r="G7" s="498"/>
      <c r="H7" s="498"/>
      <c r="I7" s="498"/>
      <c r="J7" s="498"/>
      <c r="K7" s="498"/>
      <c r="L7" s="498"/>
      <c r="M7" s="498"/>
      <c r="N7" s="498"/>
      <c r="O7" s="498"/>
      <c r="P7" s="498"/>
      <c r="Q7" s="9"/>
      <c r="R7" s="238"/>
    </row>
    <row r="8" spans="1:18" ht="17.25">
      <c r="A8" s="9"/>
      <c r="B8" s="9"/>
      <c r="C8" s="9"/>
      <c r="D8" s="117"/>
      <c r="E8" s="117"/>
      <c r="F8" s="117"/>
      <c r="G8" s="117"/>
      <c r="H8" s="117"/>
      <c r="I8" s="117"/>
      <c r="J8" s="117"/>
      <c r="K8" s="117"/>
      <c r="L8" s="117"/>
      <c r="M8" s="117"/>
      <c r="N8" s="117"/>
      <c r="O8" s="117"/>
      <c r="P8" s="117"/>
      <c r="Q8" s="9"/>
      <c r="R8" s="238"/>
    </row>
    <row r="9" spans="1:18">
      <c r="A9" s="9"/>
      <c r="B9" s="9"/>
      <c r="C9" s="9"/>
      <c r="D9" s="30"/>
      <c r="E9" s="30"/>
      <c r="F9" s="30"/>
      <c r="G9" s="30"/>
      <c r="H9" s="30"/>
      <c r="I9" s="30"/>
      <c r="J9" s="30"/>
      <c r="K9" s="30"/>
      <c r="L9" s="30"/>
      <c r="M9" s="30"/>
      <c r="N9" s="30"/>
      <c r="O9" s="30"/>
      <c r="P9" s="30"/>
      <c r="Q9" s="9"/>
      <c r="R9" s="238"/>
    </row>
    <row r="10" spans="1:18">
      <c r="A10" s="9"/>
      <c r="B10" s="9"/>
      <c r="C10" s="9"/>
      <c r="D10" s="9"/>
      <c r="E10" s="446" t="s">
        <v>277</v>
      </c>
      <c r="F10" s="446"/>
      <c r="G10" s="479"/>
      <c r="H10" s="480"/>
      <c r="I10" s="480"/>
      <c r="J10" s="480"/>
      <c r="K10" s="480"/>
      <c r="L10" s="480"/>
      <c r="M10" s="480"/>
      <c r="N10" s="480"/>
      <c r="O10" s="481"/>
      <c r="P10" s="9"/>
      <c r="Q10" s="9"/>
      <c r="R10" s="238"/>
    </row>
    <row r="11" spans="1:18">
      <c r="A11" s="9"/>
      <c r="B11" s="9"/>
      <c r="C11" s="9"/>
      <c r="D11" s="9"/>
      <c r="E11" s="482" t="s">
        <v>25</v>
      </c>
      <c r="F11" s="482"/>
      <c r="G11" s="483"/>
      <c r="H11" s="484"/>
      <c r="I11" s="484"/>
      <c r="J11" s="484"/>
      <c r="K11" s="484"/>
      <c r="L11" s="484"/>
      <c r="M11" s="484"/>
      <c r="N11" s="484"/>
      <c r="O11" s="485"/>
      <c r="P11" s="9"/>
      <c r="Q11" s="9"/>
      <c r="R11" s="238"/>
    </row>
    <row r="12" spans="1:18">
      <c r="A12" s="9"/>
      <c r="B12" s="9"/>
      <c r="C12" s="9"/>
      <c r="D12" s="9"/>
      <c r="E12" s="482"/>
      <c r="F12" s="482"/>
      <c r="G12" s="486"/>
      <c r="H12" s="487"/>
      <c r="I12" s="487"/>
      <c r="J12" s="487"/>
      <c r="K12" s="487"/>
      <c r="L12" s="487"/>
      <c r="M12" s="487"/>
      <c r="N12" s="487"/>
      <c r="O12" s="488"/>
      <c r="P12" s="9"/>
      <c r="Q12" s="9"/>
      <c r="R12" s="238"/>
    </row>
    <row r="13" spans="1:18">
      <c r="A13" s="9"/>
      <c r="B13" s="9"/>
      <c r="C13" s="9"/>
      <c r="D13" s="9"/>
      <c r="E13" s="13"/>
      <c r="F13" s="13"/>
      <c r="G13" s="446" t="s">
        <v>276</v>
      </c>
      <c r="H13" s="446"/>
      <c r="I13" s="479"/>
      <c r="J13" s="480"/>
      <c r="K13" s="125" t="s">
        <v>64</v>
      </c>
      <c r="L13" s="133"/>
      <c r="M13" s="125" t="s">
        <v>278</v>
      </c>
      <c r="N13" s="133"/>
      <c r="O13" s="126" t="s">
        <v>279</v>
      </c>
      <c r="P13" s="9"/>
      <c r="Q13" s="9"/>
      <c r="R13" s="238"/>
    </row>
    <row r="14" spans="1:18">
      <c r="A14" s="9"/>
      <c r="B14" s="9"/>
      <c r="C14" s="9"/>
      <c r="D14" s="9"/>
      <c r="E14" s="13"/>
      <c r="F14" s="13"/>
      <c r="G14" s="13"/>
      <c r="H14" s="13"/>
      <c r="I14" s="13"/>
      <c r="J14" s="13" t="s">
        <v>280</v>
      </c>
      <c r="K14" s="13"/>
      <c r="L14" s="13"/>
      <c r="M14" s="13"/>
      <c r="N14" s="13"/>
      <c r="O14" s="13"/>
      <c r="P14" s="9"/>
      <c r="Q14" s="9"/>
      <c r="R14" s="238"/>
    </row>
    <row r="15" spans="1:18">
      <c r="A15" s="9"/>
      <c r="B15" s="9"/>
      <c r="C15" s="9"/>
      <c r="D15" s="9"/>
      <c r="E15" s="13"/>
      <c r="F15" s="13"/>
      <c r="G15" s="13"/>
      <c r="H15" s="13"/>
      <c r="I15" s="13"/>
      <c r="J15" s="13"/>
      <c r="K15" s="13"/>
      <c r="L15" s="13"/>
      <c r="M15" s="13"/>
      <c r="N15" s="13"/>
      <c r="O15" s="13"/>
      <c r="P15" s="9"/>
      <c r="Q15" s="9"/>
      <c r="R15" s="238"/>
    </row>
    <row r="16" spans="1:18">
      <c r="A16" s="9"/>
      <c r="B16" s="9"/>
      <c r="C16" s="9"/>
      <c r="D16" s="9"/>
      <c r="E16" s="13"/>
      <c r="F16" s="13"/>
      <c r="G16" s="13"/>
      <c r="H16" s="13"/>
      <c r="I16" s="13"/>
      <c r="J16" s="13"/>
      <c r="K16" s="13"/>
      <c r="L16" s="13"/>
      <c r="M16" s="13"/>
      <c r="N16" s="13"/>
      <c r="O16" s="13"/>
      <c r="P16" s="9"/>
      <c r="Q16" s="9"/>
      <c r="R16" s="238"/>
    </row>
    <row r="17" spans="1:42">
      <c r="A17" s="9"/>
      <c r="B17" s="9"/>
      <c r="C17" s="9"/>
      <c r="D17" s="9"/>
      <c r="E17" s="446" t="s">
        <v>277</v>
      </c>
      <c r="F17" s="446"/>
      <c r="G17" s="479"/>
      <c r="H17" s="480"/>
      <c r="I17" s="480"/>
      <c r="J17" s="480"/>
      <c r="K17" s="480"/>
      <c r="L17" s="480"/>
      <c r="M17" s="480"/>
      <c r="N17" s="480"/>
      <c r="O17" s="481"/>
      <c r="P17" s="9"/>
      <c r="Q17" s="9"/>
      <c r="R17" s="238"/>
    </row>
    <row r="18" spans="1:42">
      <c r="A18" s="9"/>
      <c r="B18" s="9"/>
      <c r="C18" s="9"/>
      <c r="D18" s="9"/>
      <c r="E18" s="482" t="s">
        <v>25</v>
      </c>
      <c r="F18" s="482"/>
      <c r="G18" s="483"/>
      <c r="H18" s="484"/>
      <c r="I18" s="484"/>
      <c r="J18" s="484"/>
      <c r="K18" s="484"/>
      <c r="L18" s="484"/>
      <c r="M18" s="484"/>
      <c r="N18" s="484"/>
      <c r="O18" s="485"/>
      <c r="P18" s="9"/>
      <c r="Q18" s="9"/>
      <c r="R18" s="238"/>
    </row>
    <row r="19" spans="1:42">
      <c r="A19" s="9"/>
      <c r="B19" s="9"/>
      <c r="C19" s="9"/>
      <c r="D19" s="9"/>
      <c r="E19" s="482"/>
      <c r="F19" s="482"/>
      <c r="G19" s="486"/>
      <c r="H19" s="487"/>
      <c r="I19" s="487"/>
      <c r="J19" s="487"/>
      <c r="K19" s="487"/>
      <c r="L19" s="487"/>
      <c r="M19" s="487"/>
      <c r="N19" s="487"/>
      <c r="O19" s="488"/>
      <c r="P19" s="9"/>
      <c r="Q19" s="9"/>
      <c r="R19" s="238"/>
    </row>
    <row r="20" spans="1:42">
      <c r="A20" s="9"/>
      <c r="B20" s="9"/>
      <c r="C20" s="9"/>
      <c r="D20" s="9"/>
      <c r="E20" s="13"/>
      <c r="F20" s="13"/>
      <c r="G20" s="446" t="s">
        <v>276</v>
      </c>
      <c r="H20" s="446"/>
      <c r="I20" s="479"/>
      <c r="J20" s="480"/>
      <c r="K20" s="121" t="s">
        <v>64</v>
      </c>
      <c r="L20" s="133"/>
      <c r="M20" s="121" t="s">
        <v>278</v>
      </c>
      <c r="N20" s="133"/>
      <c r="O20" s="122" t="s">
        <v>279</v>
      </c>
      <c r="P20" s="9"/>
      <c r="Q20" s="9"/>
      <c r="R20" s="238"/>
    </row>
    <row r="21" spans="1:42">
      <c r="A21" s="9"/>
      <c r="B21" s="9"/>
      <c r="C21" s="9"/>
      <c r="D21" s="9"/>
      <c r="E21" s="13"/>
      <c r="F21" s="13"/>
      <c r="G21" s="13"/>
      <c r="H21" s="13"/>
      <c r="I21" s="13"/>
      <c r="J21" s="13" t="s">
        <v>280</v>
      </c>
      <c r="K21" s="13"/>
      <c r="L21" s="13"/>
      <c r="M21" s="13"/>
      <c r="N21" s="13"/>
      <c r="O21" s="13"/>
      <c r="P21" s="9"/>
      <c r="Q21" s="9"/>
      <c r="R21" s="238"/>
    </row>
    <row r="22" spans="1:42">
      <c r="A22" s="9"/>
      <c r="B22" s="9"/>
      <c r="C22" s="9"/>
      <c r="D22" s="9"/>
      <c r="E22" s="13"/>
      <c r="F22" s="13"/>
      <c r="G22" s="13"/>
      <c r="H22" s="13"/>
      <c r="I22" s="13"/>
      <c r="J22" s="13"/>
      <c r="K22" s="13"/>
      <c r="L22" s="13"/>
      <c r="M22" s="13"/>
      <c r="N22" s="13"/>
      <c r="O22" s="13"/>
      <c r="P22" s="9"/>
      <c r="Q22" s="9"/>
      <c r="R22" s="238"/>
    </row>
    <row r="23" spans="1:42">
      <c r="A23" s="9"/>
      <c r="B23" s="9"/>
      <c r="C23" s="9"/>
      <c r="D23" s="9"/>
      <c r="E23" s="13"/>
      <c r="F23" s="13"/>
      <c r="G23" s="13"/>
      <c r="H23" s="13"/>
      <c r="I23" s="13"/>
      <c r="J23" s="13"/>
      <c r="K23" s="13"/>
      <c r="L23" s="13"/>
      <c r="M23" s="13"/>
      <c r="N23" s="13"/>
      <c r="O23" s="13"/>
      <c r="P23" s="9"/>
      <c r="Q23" s="9"/>
      <c r="R23" s="238"/>
    </row>
    <row r="24" spans="1:42">
      <c r="A24" s="9"/>
      <c r="B24" s="9"/>
      <c r="C24" s="9"/>
      <c r="D24" s="9"/>
      <c r="E24" s="446" t="s">
        <v>277</v>
      </c>
      <c r="F24" s="446"/>
      <c r="G24" s="479"/>
      <c r="H24" s="480"/>
      <c r="I24" s="480"/>
      <c r="J24" s="480"/>
      <c r="K24" s="480"/>
      <c r="L24" s="480"/>
      <c r="M24" s="480"/>
      <c r="N24" s="480"/>
      <c r="O24" s="481"/>
      <c r="P24" s="9"/>
      <c r="Q24" s="9"/>
      <c r="R24" s="238"/>
    </row>
    <row r="25" spans="1:42">
      <c r="A25" s="9"/>
      <c r="B25" s="9"/>
      <c r="C25" s="9"/>
      <c r="D25" s="9"/>
      <c r="E25" s="482" t="s">
        <v>25</v>
      </c>
      <c r="F25" s="482"/>
      <c r="G25" s="483"/>
      <c r="H25" s="484"/>
      <c r="I25" s="484"/>
      <c r="J25" s="484"/>
      <c r="K25" s="484"/>
      <c r="L25" s="484"/>
      <c r="M25" s="484"/>
      <c r="N25" s="484"/>
      <c r="O25" s="485"/>
      <c r="P25" s="9"/>
      <c r="Q25" s="9"/>
      <c r="R25" s="238"/>
    </row>
    <row r="26" spans="1:42">
      <c r="A26" s="9"/>
      <c r="B26" s="9"/>
      <c r="C26" s="9"/>
      <c r="D26" s="9"/>
      <c r="E26" s="482"/>
      <c r="F26" s="482"/>
      <c r="G26" s="486"/>
      <c r="H26" s="487"/>
      <c r="I26" s="487"/>
      <c r="J26" s="487"/>
      <c r="K26" s="487"/>
      <c r="L26" s="487"/>
      <c r="M26" s="487"/>
      <c r="N26" s="487"/>
      <c r="O26" s="488"/>
      <c r="P26" s="9"/>
      <c r="Q26" s="9"/>
      <c r="R26" s="238"/>
      <c r="AP26" s="9"/>
    </row>
    <row r="27" spans="1:42">
      <c r="A27" s="9"/>
      <c r="B27" s="9"/>
      <c r="C27" s="9"/>
      <c r="D27" s="9"/>
      <c r="E27" s="13"/>
      <c r="F27" s="13"/>
      <c r="G27" s="446" t="s">
        <v>276</v>
      </c>
      <c r="H27" s="446"/>
      <c r="I27" s="479"/>
      <c r="J27" s="480"/>
      <c r="K27" s="125" t="s">
        <v>64</v>
      </c>
      <c r="L27" s="133"/>
      <c r="M27" s="125" t="s">
        <v>278</v>
      </c>
      <c r="N27" s="133"/>
      <c r="O27" s="126" t="s">
        <v>279</v>
      </c>
      <c r="P27" s="9"/>
      <c r="Q27" s="9"/>
      <c r="R27" s="238"/>
      <c r="AP27" s="9"/>
    </row>
    <row r="28" spans="1:42" ht="14.25" customHeight="1">
      <c r="A28" s="9"/>
      <c r="B28" s="9"/>
      <c r="C28" s="9"/>
      <c r="D28" s="9"/>
      <c r="E28" s="9"/>
      <c r="F28" s="9"/>
      <c r="G28" s="13"/>
      <c r="H28" s="13"/>
      <c r="I28" s="13"/>
      <c r="J28" s="13" t="s">
        <v>280</v>
      </c>
      <c r="K28" s="13"/>
      <c r="L28" s="13"/>
      <c r="M28" s="13"/>
      <c r="N28" s="13"/>
      <c r="O28" s="13"/>
      <c r="P28" s="9"/>
      <c r="Q28" s="9"/>
      <c r="R28" s="238"/>
    </row>
    <row r="29" spans="1:42" s="57" customFormat="1" ht="14.25">
      <c r="A29" s="36"/>
      <c r="B29" s="36"/>
      <c r="C29" s="9"/>
      <c r="D29" s="9"/>
      <c r="E29" s="9"/>
      <c r="F29" s="9"/>
      <c r="G29" s="9"/>
      <c r="H29" s="9"/>
      <c r="I29" s="9"/>
      <c r="J29" s="9"/>
      <c r="K29" s="9"/>
      <c r="L29" s="9"/>
      <c r="M29" s="9"/>
      <c r="N29" s="9"/>
      <c r="O29" s="9"/>
      <c r="P29" s="9"/>
      <c r="Q29" s="36"/>
      <c r="R29" s="275"/>
    </row>
    <row r="30" spans="1:42" s="57" customFormat="1" ht="14.25">
      <c r="A30" s="36"/>
      <c r="B30" s="36"/>
      <c r="C30" s="508" t="s">
        <v>281</v>
      </c>
      <c r="D30" s="509"/>
      <c r="E30" s="509"/>
      <c r="F30" s="509"/>
      <c r="G30" s="509"/>
      <c r="H30" s="509"/>
      <c r="I30" s="509"/>
      <c r="J30" s="509"/>
      <c r="K30" s="509"/>
      <c r="L30" s="509"/>
      <c r="M30" s="509"/>
      <c r="N30" s="509"/>
      <c r="O30" s="509"/>
      <c r="P30" s="509"/>
      <c r="Q30" s="36"/>
      <c r="R30" s="275"/>
    </row>
    <row r="31" spans="1:42" ht="18.75">
      <c r="A31" s="9"/>
      <c r="B31" s="136"/>
      <c r="C31" s="509"/>
      <c r="D31" s="509"/>
      <c r="E31" s="509"/>
      <c r="F31" s="509"/>
      <c r="G31" s="509"/>
      <c r="H31" s="509"/>
      <c r="I31" s="509"/>
      <c r="J31" s="509"/>
      <c r="K31" s="509"/>
      <c r="L31" s="509"/>
      <c r="M31" s="509"/>
      <c r="N31" s="509"/>
      <c r="O31" s="509"/>
      <c r="P31" s="509"/>
      <c r="Q31" s="9"/>
      <c r="R31" s="238"/>
    </row>
    <row r="32" spans="1:42">
      <c r="A32" s="9"/>
      <c r="B32" s="9"/>
      <c r="C32" s="9"/>
      <c r="D32" s="9"/>
      <c r="E32" s="508" t="s">
        <v>287</v>
      </c>
      <c r="F32" s="510"/>
      <c r="G32" s="510"/>
      <c r="H32" s="510"/>
      <c r="I32" s="510"/>
      <c r="J32" s="510"/>
      <c r="K32" s="510"/>
      <c r="L32" s="510"/>
      <c r="M32" s="510"/>
      <c r="N32" s="510"/>
      <c r="O32" s="510"/>
      <c r="P32" s="510"/>
      <c r="Q32" s="510"/>
      <c r="R32" s="238"/>
    </row>
    <row r="33" spans="1:42" s="9" customFormat="1">
      <c r="E33" s="510"/>
      <c r="F33" s="510"/>
      <c r="G33" s="510"/>
      <c r="H33" s="510"/>
      <c r="I33" s="510"/>
      <c r="J33" s="510"/>
      <c r="K33" s="510"/>
      <c r="L33" s="510"/>
      <c r="M33" s="510"/>
      <c r="N33" s="510"/>
      <c r="O33" s="510"/>
      <c r="P33" s="510"/>
      <c r="Q33" s="510"/>
      <c r="R33" s="238"/>
    </row>
    <row r="34" spans="1:42" s="9" customFormat="1">
      <c r="R34" s="238"/>
    </row>
    <row r="35" spans="1:42" ht="14.25" customHeight="1">
      <c r="A35" s="9"/>
      <c r="B35" s="9"/>
      <c r="C35" s="511" t="s">
        <v>336</v>
      </c>
      <c r="D35" s="511"/>
      <c r="E35" s="511"/>
      <c r="F35" s="511"/>
      <c r="G35" s="511"/>
      <c r="H35" s="511"/>
      <c r="I35" s="511"/>
      <c r="J35" s="511"/>
      <c r="K35" s="511"/>
      <c r="L35" s="511"/>
      <c r="M35" s="511"/>
      <c r="N35" s="511"/>
      <c r="O35" s="511"/>
      <c r="P35" s="511"/>
      <c r="Q35" s="511"/>
      <c r="R35" s="276"/>
      <c r="AP35" s="9"/>
    </row>
    <row r="36" spans="1:42" ht="14.25">
      <c r="A36" s="9"/>
      <c r="B36" s="9"/>
      <c r="C36" s="511"/>
      <c r="D36" s="511"/>
      <c r="E36" s="511"/>
      <c r="F36" s="511"/>
      <c r="G36" s="511"/>
      <c r="H36" s="511"/>
      <c r="I36" s="511"/>
      <c r="J36" s="511"/>
      <c r="K36" s="511"/>
      <c r="L36" s="511"/>
      <c r="M36" s="511"/>
      <c r="N36" s="511"/>
      <c r="O36" s="511"/>
      <c r="P36" s="511"/>
      <c r="Q36" s="511"/>
      <c r="R36" s="276"/>
    </row>
    <row r="37" spans="1:42" s="9" customFormat="1">
      <c r="R37" s="238"/>
    </row>
    <row r="38" spans="1:42" s="9" customFormat="1">
      <c r="R38" s="238"/>
    </row>
    <row r="39" spans="1:42" s="9" customFormat="1">
      <c r="R39" s="238"/>
    </row>
    <row r="40" spans="1:42" s="9" customFormat="1">
      <c r="R40" s="238"/>
    </row>
    <row r="41" spans="1:42" s="9" customFormat="1">
      <c r="R41" s="238"/>
    </row>
    <row r="42" spans="1:42" s="9" customFormat="1">
      <c r="R42" s="238"/>
    </row>
    <row r="43" spans="1:42" s="9" customFormat="1">
      <c r="R43" s="238"/>
    </row>
    <row r="44" spans="1:42" s="9" customFormat="1">
      <c r="R44" s="238"/>
    </row>
    <row r="45" spans="1:42" s="9" customFormat="1">
      <c r="R45" s="238"/>
    </row>
    <row r="46" spans="1:42" s="9" customFormat="1">
      <c r="R46" s="238"/>
    </row>
    <row r="47" spans="1:42" s="9" customFormat="1">
      <c r="R47" s="238"/>
    </row>
    <row r="48" spans="1:42" s="9" customFormat="1">
      <c r="R48" s="238"/>
    </row>
    <row r="49" spans="2:18" s="9" customFormat="1">
      <c r="R49" s="238"/>
    </row>
    <row r="50" spans="2:18" s="9" customFormat="1">
      <c r="R50" s="238"/>
    </row>
    <row r="51" spans="2:18" s="9" customFormat="1">
      <c r="R51" s="238"/>
    </row>
    <row r="52" spans="2:18" s="9" customFormat="1">
      <c r="R52" s="238"/>
    </row>
    <row r="53" spans="2:18" s="9" customFormat="1">
      <c r="R53" s="238"/>
    </row>
    <row r="54" spans="2:18" s="9" customFormat="1">
      <c r="R54" s="238"/>
    </row>
    <row r="55" spans="2:18" s="9" customFormat="1">
      <c r="R55" s="238"/>
    </row>
    <row r="56" spans="2:18" s="9" customFormat="1">
      <c r="R56" s="238"/>
    </row>
    <row r="57" spans="2:18" s="9" customFormat="1">
      <c r="R57" s="238"/>
    </row>
    <row r="58" spans="2:18" s="9" customFormat="1">
      <c r="R58" s="238"/>
    </row>
    <row r="59" spans="2:18" s="9" customFormat="1">
      <c r="R59" s="238"/>
    </row>
    <row r="60" spans="2:18" s="9" customFormat="1">
      <c r="R60" s="238"/>
    </row>
    <row r="61" spans="2:18" s="9" customFormat="1">
      <c r="R61" s="238"/>
    </row>
    <row r="62" spans="2:18" s="9" customFormat="1" ht="18.75">
      <c r="B62" s="460" t="s">
        <v>142</v>
      </c>
      <c r="C62" s="460"/>
      <c r="D62" s="460"/>
      <c r="E62" s="460"/>
      <c r="F62" s="460"/>
      <c r="G62" s="460"/>
      <c r="H62" s="460"/>
      <c r="I62" s="460"/>
      <c r="J62" s="460"/>
      <c r="K62" s="460"/>
      <c r="L62" s="460"/>
      <c r="M62" s="460"/>
      <c r="N62" s="460"/>
      <c r="O62" s="460"/>
      <c r="P62" s="460"/>
      <c r="R62" s="238"/>
    </row>
    <row r="63" spans="2:18" s="9" customFormat="1">
      <c r="R63" s="238"/>
    </row>
  </sheetData>
  <sheetProtection sheet="1" formatCells="0" selectLockedCells="1"/>
  <mergeCells count="26">
    <mergeCell ref="C30:P31"/>
    <mergeCell ref="B62:P62"/>
    <mergeCell ref="G18:O19"/>
    <mergeCell ref="E25:F26"/>
    <mergeCell ref="G20:H20"/>
    <mergeCell ref="I20:J20"/>
    <mergeCell ref="E32:Q33"/>
    <mergeCell ref="G27:H27"/>
    <mergeCell ref="I27:J27"/>
    <mergeCell ref="C35:Q36"/>
    <mergeCell ref="G25:O26"/>
    <mergeCell ref="N1:P1"/>
    <mergeCell ref="I13:J13"/>
    <mergeCell ref="E24:F24"/>
    <mergeCell ref="G24:O24"/>
    <mergeCell ref="E18:F19"/>
    <mergeCell ref="E11:F12"/>
    <mergeCell ref="G11:O12"/>
    <mergeCell ref="N2:P4"/>
    <mergeCell ref="E17:F17"/>
    <mergeCell ref="G17:O17"/>
    <mergeCell ref="D7:P7"/>
    <mergeCell ref="B2:F4"/>
    <mergeCell ref="E10:F10"/>
    <mergeCell ref="G10:O10"/>
    <mergeCell ref="G13:H13"/>
  </mergeCells>
  <phoneticPr fontId="4"/>
  <printOptions horizontalCentered="1"/>
  <pageMargins left="0.78740157480314965" right="0.59055118110236227" top="0.39370078740157483" bottom="0.19685039370078741" header="0.31496062992125984" footer="0.31496062992125984"/>
  <pageSetup paperSize="9" orientation="portrait"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tabColor rgb="FFFFFF00"/>
    <pageSetUpPr fitToPage="1"/>
  </sheetPr>
  <dimension ref="A1:AP161"/>
  <sheetViews>
    <sheetView showGridLines="0" view="pageBreakPreview" zoomScale="80" zoomScaleNormal="85" zoomScaleSheetLayoutView="80" workbookViewId="0">
      <selection activeCell="O20" sqref="O20:V20"/>
    </sheetView>
  </sheetViews>
  <sheetFormatPr defaultColWidth="3.5" defaultRowHeight="17.25" customHeight="1"/>
  <cols>
    <col min="1" max="2" width="3.5" style="15" customWidth="1"/>
    <col min="3" max="6" width="3.5" style="5" customWidth="1"/>
    <col min="7" max="7" width="6.125" style="15" customWidth="1"/>
    <col min="8" max="23" width="3.5" style="5" customWidth="1"/>
    <col min="24" max="26" width="3.5" style="4" customWidth="1"/>
    <col min="27" max="33" width="3.5" style="5"/>
    <col min="34" max="34" width="2.5" style="5" customWidth="1"/>
    <col min="35" max="35" width="3.5" style="5"/>
    <col min="36" max="36" width="3.5" style="62"/>
    <col min="37" max="44" width="3.5" style="5" customWidth="1"/>
    <col min="45" max="16384" width="3.5" style="5"/>
  </cols>
  <sheetData>
    <row r="1" spans="1:34" ht="24" customHeight="1">
      <c r="A1" s="44"/>
      <c r="B1" s="44"/>
      <c r="C1" s="2"/>
      <c r="D1" s="2"/>
      <c r="E1" s="2"/>
      <c r="F1" s="2"/>
      <c r="G1" s="44"/>
      <c r="H1" s="2"/>
      <c r="I1" s="2"/>
      <c r="J1" s="2"/>
      <c r="K1" s="2"/>
      <c r="L1" s="2"/>
      <c r="M1" s="2"/>
      <c r="N1" s="2"/>
      <c r="O1" s="2"/>
      <c r="P1" s="2"/>
      <c r="Q1" s="2"/>
      <c r="R1" s="2"/>
      <c r="S1" s="2"/>
      <c r="T1" s="2"/>
      <c r="U1" s="2"/>
      <c r="V1" s="2"/>
      <c r="W1" s="2"/>
      <c r="X1" s="3"/>
      <c r="Y1" s="3"/>
      <c r="Z1" s="3"/>
      <c r="AA1" s="562" t="s">
        <v>431</v>
      </c>
      <c r="AB1" s="562"/>
      <c r="AC1" s="562"/>
      <c r="AD1" s="562"/>
      <c r="AE1" s="562"/>
      <c r="AF1" s="562"/>
      <c r="AG1" s="562"/>
      <c r="AH1" s="2"/>
    </row>
    <row r="2" spans="1:34" ht="17.25" customHeight="1">
      <c r="A2" s="44"/>
      <c r="B2" s="44"/>
      <c r="C2" s="2"/>
      <c r="D2" s="2"/>
      <c r="E2" s="2"/>
      <c r="F2" s="2"/>
      <c r="G2" s="44"/>
      <c r="H2" s="2"/>
      <c r="I2" s="2"/>
      <c r="J2" s="2"/>
      <c r="K2" s="2"/>
      <c r="L2" s="2"/>
      <c r="M2" s="2"/>
      <c r="N2" s="2"/>
      <c r="O2" s="2"/>
      <c r="P2" s="2"/>
      <c r="Q2" s="2"/>
      <c r="R2" s="2"/>
      <c r="S2" s="2"/>
      <c r="T2" s="2"/>
      <c r="U2" s="2"/>
      <c r="V2" s="2"/>
      <c r="W2" s="2"/>
      <c r="X2" s="3"/>
      <c r="Y2" s="3"/>
      <c r="Z2" s="3"/>
      <c r="AA2" s="512" t="s">
        <v>360</v>
      </c>
      <c r="AB2" s="512"/>
      <c r="AC2" s="512"/>
      <c r="AD2" s="512"/>
      <c r="AE2" s="512"/>
      <c r="AF2" s="512"/>
      <c r="AG2" s="512"/>
      <c r="AH2" s="2"/>
    </row>
    <row r="3" spans="1:34" ht="23.25" customHeight="1">
      <c r="A3" s="44"/>
      <c r="B3" s="44"/>
      <c r="C3" s="2"/>
      <c r="D3" s="2"/>
      <c r="E3" s="2"/>
      <c r="F3" s="2"/>
      <c r="G3" s="44"/>
      <c r="H3" s="2"/>
      <c r="I3" s="2"/>
      <c r="J3" s="2"/>
      <c r="K3" s="2"/>
      <c r="L3" s="2"/>
      <c r="M3" s="2"/>
      <c r="N3" s="2"/>
      <c r="O3" s="2"/>
      <c r="P3" s="2"/>
      <c r="Q3" s="2"/>
      <c r="R3" s="2"/>
      <c r="S3" s="2"/>
      <c r="T3" s="2"/>
      <c r="U3" s="2"/>
      <c r="V3" s="2"/>
      <c r="W3" s="2"/>
      <c r="X3" s="3"/>
      <c r="Y3" s="3"/>
      <c r="Z3" s="3"/>
      <c r="AA3" s="512"/>
      <c r="AB3" s="512"/>
      <c r="AC3" s="512"/>
      <c r="AD3" s="512"/>
      <c r="AE3" s="512"/>
      <c r="AF3" s="512"/>
      <c r="AG3" s="512"/>
      <c r="AH3" s="2"/>
    </row>
    <row r="4" spans="1:34" ht="17.25" customHeight="1">
      <c r="A4" s="44"/>
      <c r="B4" s="44"/>
      <c r="C4" s="2"/>
      <c r="D4" s="2"/>
      <c r="E4" s="2"/>
      <c r="F4" s="2"/>
      <c r="G4" s="44"/>
      <c r="H4" s="2"/>
      <c r="I4" s="2"/>
      <c r="J4" s="2"/>
      <c r="K4" s="2"/>
      <c r="L4" s="2"/>
      <c r="M4" s="2"/>
      <c r="N4" s="2"/>
      <c r="O4" s="2"/>
      <c r="P4" s="2"/>
      <c r="Q4" s="2"/>
      <c r="R4" s="2"/>
      <c r="S4" s="2"/>
      <c r="T4" s="2"/>
      <c r="U4" s="2"/>
      <c r="V4" s="2"/>
      <c r="W4" s="2"/>
      <c r="X4" s="3"/>
      <c r="Y4" s="3"/>
      <c r="Z4" s="3"/>
      <c r="AA4" s="512"/>
      <c r="AB4" s="512"/>
      <c r="AC4" s="512"/>
      <c r="AD4" s="512"/>
      <c r="AE4" s="512"/>
      <c r="AF4" s="512"/>
      <c r="AG4" s="512"/>
      <c r="AH4" s="3"/>
    </row>
    <row r="5" spans="1:34" ht="23.25" customHeight="1">
      <c r="A5" s="44"/>
      <c r="B5" s="44"/>
      <c r="C5" s="2"/>
      <c r="D5" s="2"/>
      <c r="E5" s="2"/>
      <c r="F5" s="2"/>
      <c r="G5" s="44"/>
      <c r="H5" s="2"/>
      <c r="I5" s="2"/>
      <c r="J5" s="2"/>
      <c r="K5" s="2"/>
      <c r="L5" s="2"/>
      <c r="M5" s="2"/>
      <c r="N5" s="2"/>
      <c r="O5" s="2"/>
      <c r="P5" s="2"/>
      <c r="Q5" s="2"/>
      <c r="R5" s="2"/>
      <c r="S5" s="2"/>
      <c r="T5" s="2"/>
      <c r="U5" s="2"/>
      <c r="V5" s="2"/>
      <c r="W5" s="2"/>
      <c r="X5" s="3"/>
      <c r="Y5" s="3"/>
      <c r="Z5" s="3"/>
      <c r="AA5" s="2"/>
      <c r="AB5" s="2"/>
      <c r="AC5" s="2"/>
      <c r="AD5" s="3"/>
      <c r="AE5" s="3"/>
      <c r="AF5" s="3"/>
      <c r="AG5" s="3"/>
      <c r="AH5" s="3"/>
    </row>
    <row r="6" spans="1:34" ht="23.25" customHeight="1">
      <c r="A6" s="513" t="s">
        <v>15</v>
      </c>
      <c r="B6" s="513"/>
      <c r="C6" s="513"/>
      <c r="D6" s="513"/>
      <c r="E6" s="513"/>
      <c r="F6" s="513"/>
      <c r="G6" s="513"/>
      <c r="H6" s="513"/>
      <c r="I6" s="513"/>
      <c r="J6" s="513"/>
      <c r="K6" s="513"/>
      <c r="L6" s="513"/>
      <c r="M6" s="513"/>
      <c r="N6" s="513"/>
      <c r="O6" s="513"/>
      <c r="P6" s="513"/>
      <c r="Q6" s="513"/>
      <c r="R6" s="513"/>
      <c r="S6" s="513"/>
      <c r="T6" s="513"/>
      <c r="U6" s="513"/>
      <c r="V6" s="513"/>
      <c r="W6" s="513"/>
      <c r="X6" s="513"/>
      <c r="Y6" s="513"/>
      <c r="Z6" s="513"/>
      <c r="AA6" s="513"/>
      <c r="AB6" s="513"/>
      <c r="AC6" s="513"/>
      <c r="AD6" s="513"/>
      <c r="AE6" s="513"/>
      <c r="AF6" s="513"/>
      <c r="AG6" s="513"/>
      <c r="AH6" s="2"/>
    </row>
    <row r="7" spans="1:34" ht="23.25" customHeight="1">
      <c r="A7" s="44"/>
      <c r="B7" s="44"/>
      <c r="C7" s="2"/>
      <c r="D7" s="2"/>
      <c r="E7" s="2"/>
      <c r="F7" s="2"/>
      <c r="G7" s="44"/>
      <c r="H7" s="2"/>
      <c r="I7" s="2"/>
      <c r="J7" s="2"/>
      <c r="K7" s="2"/>
      <c r="L7" s="2"/>
      <c r="M7" s="2"/>
      <c r="N7" s="2"/>
      <c r="O7" s="2"/>
      <c r="P7" s="99"/>
      <c r="Q7" s="99"/>
      <c r="R7" s="99"/>
      <c r="S7" s="99"/>
      <c r="T7" s="99"/>
      <c r="U7" s="99"/>
      <c r="V7" s="99"/>
      <c r="W7" s="99"/>
      <c r="X7" s="99"/>
      <c r="Y7" s="99"/>
      <c r="Z7" s="99"/>
      <c r="AA7" s="99"/>
      <c r="AB7" s="99"/>
      <c r="AC7" s="99"/>
      <c r="AD7" s="99"/>
      <c r="AE7" s="99"/>
      <c r="AF7" s="99"/>
      <c r="AG7" s="99"/>
      <c r="AH7" s="2"/>
    </row>
    <row r="8" spans="1:34" ht="23.25" customHeight="1">
      <c r="A8" s="44"/>
      <c r="B8" s="44"/>
      <c r="C8" s="2"/>
      <c r="D8" s="2"/>
      <c r="E8" s="2"/>
      <c r="F8" s="2"/>
      <c r="G8" s="44"/>
      <c r="H8" s="514" t="s">
        <v>145</v>
      </c>
      <c r="I8" s="514"/>
      <c r="J8" s="514"/>
      <c r="K8" s="514"/>
      <c r="L8" s="515"/>
      <c r="M8" s="516"/>
      <c r="N8" s="516"/>
      <c r="O8" s="516"/>
      <c r="P8" s="516"/>
      <c r="Q8" s="516"/>
      <c r="R8" s="516"/>
      <c r="S8" s="516"/>
      <c r="T8" s="516"/>
      <c r="U8" s="519" t="s">
        <v>146</v>
      </c>
      <c r="V8" s="519"/>
      <c r="W8" s="519"/>
      <c r="X8" s="519"/>
      <c r="Y8" s="519"/>
      <c r="Z8" s="520"/>
      <c r="AA8" s="99"/>
      <c r="AB8" s="99"/>
      <c r="AC8" s="99"/>
      <c r="AD8" s="99"/>
      <c r="AE8" s="99"/>
      <c r="AF8" s="99"/>
      <c r="AG8" s="99"/>
      <c r="AH8" s="2"/>
    </row>
    <row r="9" spans="1:34" ht="23.25" customHeight="1">
      <c r="A9" s="6"/>
      <c r="B9" s="44"/>
      <c r="C9" s="2"/>
      <c r="D9" s="2"/>
      <c r="E9" s="2"/>
      <c r="F9" s="2"/>
      <c r="G9" s="44"/>
      <c r="H9" s="514"/>
      <c r="I9" s="514"/>
      <c r="J9" s="514"/>
      <c r="K9" s="514"/>
      <c r="L9" s="517"/>
      <c r="M9" s="518"/>
      <c r="N9" s="518"/>
      <c r="O9" s="518"/>
      <c r="P9" s="518"/>
      <c r="Q9" s="518"/>
      <c r="R9" s="518"/>
      <c r="S9" s="518"/>
      <c r="T9" s="518"/>
      <c r="U9" s="521"/>
      <c r="V9" s="521"/>
      <c r="W9" s="521"/>
      <c r="X9" s="521"/>
      <c r="Y9" s="521"/>
      <c r="Z9" s="522"/>
      <c r="AA9" s="61"/>
      <c r="AB9" s="2"/>
      <c r="AC9" s="2"/>
      <c r="AD9" s="2"/>
      <c r="AE9" s="2"/>
      <c r="AF9" s="2"/>
      <c r="AG9" s="2"/>
      <c r="AH9" s="2"/>
    </row>
    <row r="10" spans="1:34" ht="17.25" customHeight="1">
      <c r="A10" s="43"/>
      <c r="B10" s="43"/>
      <c r="C10" s="43"/>
      <c r="D10" s="43"/>
      <c r="E10" s="43"/>
      <c r="F10" s="43"/>
      <c r="G10" s="59"/>
      <c r="H10" s="59"/>
      <c r="I10" s="59"/>
      <c r="J10" s="59"/>
      <c r="K10" s="59"/>
      <c r="L10" s="59"/>
      <c r="M10" s="59"/>
      <c r="N10" s="59"/>
      <c r="O10" s="59"/>
      <c r="P10" s="59"/>
      <c r="Q10" s="59"/>
      <c r="R10" s="59"/>
      <c r="S10" s="59"/>
      <c r="T10" s="59"/>
      <c r="U10" s="59"/>
      <c r="V10" s="59"/>
      <c r="W10" s="2"/>
      <c r="X10" s="3"/>
      <c r="Y10" s="3"/>
      <c r="Z10" s="3"/>
      <c r="AA10" s="2"/>
      <c r="AB10" s="2"/>
      <c r="AC10" s="2"/>
      <c r="AD10" s="2"/>
      <c r="AE10" s="2"/>
      <c r="AF10" s="2"/>
      <c r="AG10" s="2"/>
      <c r="AH10" s="2"/>
    </row>
    <row r="11" spans="1:34" ht="23.25" customHeight="1">
      <c r="A11" s="9"/>
      <c r="B11" s="9"/>
      <c r="C11" s="9"/>
      <c r="D11" s="9"/>
      <c r="E11" s="9"/>
      <c r="F11" s="9"/>
      <c r="G11" s="9"/>
      <c r="H11" s="523" t="s">
        <v>76</v>
      </c>
      <c r="I11" s="524"/>
      <c r="J11" s="524"/>
      <c r="K11" s="525"/>
      <c r="L11" s="532"/>
      <c r="M11" s="533"/>
      <c r="N11" s="533"/>
      <c r="O11" s="534"/>
      <c r="P11" s="538" t="s">
        <v>81</v>
      </c>
      <c r="Q11" s="538"/>
      <c r="R11" s="538"/>
      <c r="S11" s="538"/>
      <c r="T11" s="538"/>
      <c r="U11" s="538"/>
      <c r="V11" s="538"/>
      <c r="W11" s="538"/>
      <c r="X11" s="538"/>
      <c r="Y11" s="538"/>
      <c r="Z11" s="538"/>
      <c r="AA11" s="10" t="s">
        <v>0</v>
      </c>
      <c r="AB11" s="10"/>
      <c r="AC11" s="9"/>
      <c r="AD11" s="9"/>
      <c r="AE11" s="9"/>
      <c r="AF11" s="9"/>
      <c r="AG11" s="9"/>
      <c r="AH11" s="2"/>
    </row>
    <row r="12" spans="1:34" ht="23.25" customHeight="1">
      <c r="A12" s="9"/>
      <c r="B12" s="9"/>
      <c r="C12" s="9"/>
      <c r="D12" s="9"/>
      <c r="E12" s="9"/>
      <c r="F12" s="9"/>
      <c r="G12" s="9"/>
      <c r="H12" s="526"/>
      <c r="I12" s="527"/>
      <c r="J12" s="527"/>
      <c r="K12" s="528"/>
      <c r="L12" s="535"/>
      <c r="M12" s="536"/>
      <c r="N12" s="536"/>
      <c r="O12" s="537"/>
      <c r="P12" s="538"/>
      <c r="Q12" s="538"/>
      <c r="R12" s="538"/>
      <c r="S12" s="538"/>
      <c r="T12" s="538"/>
      <c r="U12" s="538"/>
      <c r="V12" s="538"/>
      <c r="W12" s="538"/>
      <c r="X12" s="538"/>
      <c r="Y12" s="538"/>
      <c r="Z12" s="538"/>
      <c r="AA12" s="9"/>
      <c r="AB12" s="9"/>
      <c r="AC12" s="9"/>
      <c r="AD12" s="9"/>
      <c r="AE12" s="9"/>
      <c r="AF12" s="9"/>
      <c r="AG12" s="9"/>
      <c r="AH12" s="2"/>
    </row>
    <row r="13" spans="1:34" s="15" customFormat="1" ht="23.25" customHeight="1">
      <c r="A13" s="9"/>
      <c r="B13" s="9"/>
      <c r="C13" s="9"/>
      <c r="D13" s="9"/>
      <c r="E13" s="9"/>
      <c r="F13" s="9"/>
      <c r="G13" s="9"/>
      <c r="H13" s="526"/>
      <c r="I13" s="527"/>
      <c r="J13" s="527"/>
      <c r="K13" s="528"/>
      <c r="L13" s="532"/>
      <c r="M13" s="533"/>
      <c r="N13" s="533"/>
      <c r="O13" s="534"/>
      <c r="P13" s="538" t="s">
        <v>82</v>
      </c>
      <c r="Q13" s="538"/>
      <c r="R13" s="538"/>
      <c r="S13" s="538"/>
      <c r="T13" s="538"/>
      <c r="U13" s="538"/>
      <c r="V13" s="538"/>
      <c r="W13" s="538"/>
      <c r="X13" s="538"/>
      <c r="Y13" s="538"/>
      <c r="Z13" s="538"/>
      <c r="AA13" s="9"/>
      <c r="AB13" s="9"/>
      <c r="AC13" s="9"/>
      <c r="AD13" s="9"/>
      <c r="AE13" s="9"/>
      <c r="AF13" s="9"/>
      <c r="AG13" s="9"/>
      <c r="AH13" s="44"/>
    </row>
    <row r="14" spans="1:34" ht="23.25" customHeight="1">
      <c r="A14" s="9"/>
      <c r="B14" s="9"/>
      <c r="C14" s="9"/>
      <c r="D14" s="9"/>
      <c r="E14" s="9"/>
      <c r="F14" s="9"/>
      <c r="G14" s="9"/>
      <c r="H14" s="529"/>
      <c r="I14" s="530"/>
      <c r="J14" s="530"/>
      <c r="K14" s="531"/>
      <c r="L14" s="535"/>
      <c r="M14" s="536"/>
      <c r="N14" s="536"/>
      <c r="O14" s="537"/>
      <c r="P14" s="538"/>
      <c r="Q14" s="538"/>
      <c r="R14" s="538"/>
      <c r="S14" s="538"/>
      <c r="T14" s="538"/>
      <c r="U14" s="538"/>
      <c r="V14" s="538"/>
      <c r="W14" s="538"/>
      <c r="X14" s="538"/>
      <c r="Y14" s="538"/>
      <c r="Z14" s="538"/>
      <c r="AA14" s="9"/>
      <c r="AB14" s="9"/>
      <c r="AC14" s="9"/>
      <c r="AD14" s="9"/>
      <c r="AE14" s="9"/>
      <c r="AF14" s="9"/>
      <c r="AG14" s="9"/>
      <c r="AH14" s="2"/>
    </row>
    <row r="15" spans="1:34" ht="23.25" customHeight="1">
      <c r="A15" s="2"/>
      <c r="B15" s="2"/>
      <c r="C15" s="2"/>
      <c r="D15" s="2"/>
      <c r="E15" s="2"/>
      <c r="F15" s="2"/>
      <c r="G15" s="44"/>
      <c r="H15" s="2"/>
      <c r="I15" s="2"/>
      <c r="J15" s="2"/>
      <c r="K15" s="2"/>
      <c r="L15" s="12" t="str">
        <f>IF(COUNTBLANK(L11:O14)=16,"　↑　該当する方に○",IF(COUNTBLANK(L11:O14)=14,"　↑　どちらか一方に○",""))</f>
        <v>　↑　該当する方に○</v>
      </c>
      <c r="M15" s="2"/>
      <c r="N15" s="2"/>
      <c r="O15" s="12"/>
      <c r="P15" s="12"/>
      <c r="Q15" s="12"/>
      <c r="R15" s="12"/>
      <c r="S15" s="12"/>
      <c r="T15" s="12"/>
      <c r="U15" s="12"/>
      <c r="V15" s="12"/>
      <c r="W15" s="2"/>
      <c r="X15" s="3"/>
      <c r="Y15" s="3"/>
      <c r="Z15" s="3"/>
      <c r="AA15" s="2"/>
      <c r="AB15" s="2"/>
      <c r="AC15" s="2"/>
      <c r="AD15" s="2"/>
      <c r="AE15" s="2"/>
      <c r="AF15" s="2"/>
      <c r="AG15" s="2"/>
      <c r="AH15" s="2"/>
    </row>
    <row r="16" spans="1:34" ht="23.25" customHeight="1">
      <c r="A16" s="2"/>
      <c r="B16" s="2"/>
      <c r="C16" s="2"/>
      <c r="D16" s="2"/>
      <c r="E16" s="2"/>
      <c r="F16" s="2"/>
      <c r="G16" s="44"/>
      <c r="H16" s="2"/>
      <c r="I16" s="2"/>
      <c r="J16" s="2"/>
      <c r="K16" s="2"/>
      <c r="L16" s="2"/>
      <c r="M16" s="2"/>
      <c r="N16" s="2"/>
      <c r="O16" s="14"/>
      <c r="P16" s="14"/>
      <c r="Q16" s="14"/>
      <c r="R16" s="14"/>
      <c r="S16" s="539" t="str">
        <f>IF(AND(L11="○",L13=""),IF(L8="","",IF(L11="","",IF(L8="","","※工事業種が「"&amp;L8&amp;"工事業」に該当する工事のみ記入してください。"))),"")</f>
        <v/>
      </c>
      <c r="T16" s="539"/>
      <c r="U16" s="539"/>
      <c r="V16" s="539"/>
      <c r="W16" s="539"/>
      <c r="X16" s="539"/>
      <c r="Y16" s="539"/>
      <c r="Z16" s="539"/>
      <c r="AA16" s="539"/>
      <c r="AB16" s="539"/>
      <c r="AC16" s="539"/>
      <c r="AD16" s="539"/>
      <c r="AE16" s="71"/>
      <c r="AF16" s="71"/>
      <c r="AG16" s="71"/>
      <c r="AH16" s="2"/>
    </row>
    <row r="17" spans="1:34" ht="23.25" customHeight="1">
      <c r="A17" s="16"/>
      <c r="B17" s="16"/>
      <c r="C17" s="2"/>
      <c r="D17" s="2"/>
      <c r="E17" s="2"/>
      <c r="F17" s="2"/>
      <c r="G17" s="44"/>
      <c r="H17" s="2"/>
      <c r="I17" s="2"/>
      <c r="J17" s="2"/>
      <c r="K17" s="2"/>
      <c r="L17" s="2"/>
      <c r="M17" s="2"/>
      <c r="N17" s="2"/>
      <c r="O17" s="14"/>
      <c r="P17" s="14"/>
      <c r="Q17" s="14"/>
      <c r="R17" s="14"/>
      <c r="S17" s="539"/>
      <c r="T17" s="539"/>
      <c r="U17" s="539"/>
      <c r="V17" s="539"/>
      <c r="W17" s="539"/>
      <c r="X17" s="539"/>
      <c r="Y17" s="539"/>
      <c r="Z17" s="539"/>
      <c r="AA17" s="539"/>
      <c r="AB17" s="539"/>
      <c r="AC17" s="539"/>
      <c r="AD17" s="539"/>
      <c r="AE17" s="2"/>
      <c r="AF17" s="2"/>
      <c r="AG17" s="2"/>
      <c r="AH17" s="2"/>
    </row>
    <row r="18" spans="1:34" ht="23.25" customHeight="1">
      <c r="A18" s="540" t="s">
        <v>23</v>
      </c>
      <c r="B18" s="540"/>
      <c r="C18" s="541"/>
      <c r="D18" s="541"/>
      <c r="E18" s="541"/>
      <c r="F18" s="541"/>
      <c r="G18" s="540"/>
      <c r="H18" s="540"/>
      <c r="I18" s="64"/>
      <c r="J18" s="64"/>
      <c r="K18" s="64"/>
      <c r="L18" s="64"/>
      <c r="M18" s="64"/>
      <c r="N18" s="2"/>
      <c r="O18" s="14"/>
      <c r="P18" s="14"/>
      <c r="Q18" s="14"/>
      <c r="R18" s="14"/>
      <c r="S18" s="14"/>
      <c r="T18" s="14"/>
      <c r="U18" s="14"/>
      <c r="V18" s="14"/>
      <c r="W18" s="2"/>
      <c r="X18" s="3"/>
      <c r="Y18" s="3"/>
      <c r="Z18" s="3"/>
      <c r="AA18" s="2"/>
      <c r="AB18" s="2"/>
      <c r="AC18" s="2"/>
      <c r="AD18" s="2"/>
      <c r="AE18" s="2"/>
      <c r="AF18" s="2"/>
      <c r="AG18" s="2"/>
      <c r="AH18" s="2"/>
    </row>
    <row r="19" spans="1:34" ht="23.25" customHeight="1">
      <c r="A19" s="542" t="s">
        <v>10</v>
      </c>
      <c r="B19" s="543"/>
      <c r="C19" s="544"/>
      <c r="D19" s="542" t="s">
        <v>210</v>
      </c>
      <c r="E19" s="543"/>
      <c r="F19" s="543"/>
      <c r="G19" s="544"/>
      <c r="H19" s="545" t="s">
        <v>252</v>
      </c>
      <c r="I19" s="546"/>
      <c r="J19" s="547" t="s">
        <v>208</v>
      </c>
      <c r="K19" s="548"/>
      <c r="L19" s="548"/>
      <c r="M19" s="548"/>
      <c r="N19" s="546"/>
      <c r="O19" s="542" t="s">
        <v>11</v>
      </c>
      <c r="P19" s="543"/>
      <c r="Q19" s="543"/>
      <c r="R19" s="543"/>
      <c r="S19" s="543"/>
      <c r="T19" s="543"/>
      <c r="U19" s="543"/>
      <c r="V19" s="544"/>
      <c r="W19" s="542" t="s">
        <v>8</v>
      </c>
      <c r="X19" s="543"/>
      <c r="Y19" s="543"/>
      <c r="Z19" s="543"/>
      <c r="AA19" s="543"/>
      <c r="AB19" s="543"/>
      <c r="AC19" s="543"/>
      <c r="AD19" s="544"/>
      <c r="AE19" s="542" t="s">
        <v>14</v>
      </c>
      <c r="AF19" s="543"/>
      <c r="AG19" s="544"/>
      <c r="AH19" s="2"/>
    </row>
    <row r="20" spans="1:34" ht="23.25" customHeight="1">
      <c r="A20" s="549"/>
      <c r="B20" s="550"/>
      <c r="C20" s="551"/>
      <c r="D20" s="552"/>
      <c r="E20" s="553"/>
      <c r="F20" s="553"/>
      <c r="G20" s="554"/>
      <c r="H20" s="552"/>
      <c r="I20" s="554"/>
      <c r="J20" s="552"/>
      <c r="K20" s="553"/>
      <c r="L20" s="553"/>
      <c r="M20" s="553"/>
      <c r="N20" s="554"/>
      <c r="O20" s="552"/>
      <c r="P20" s="553"/>
      <c r="Q20" s="553"/>
      <c r="R20" s="553"/>
      <c r="S20" s="553"/>
      <c r="T20" s="553"/>
      <c r="U20" s="553"/>
      <c r="V20" s="554"/>
      <c r="W20" s="552"/>
      <c r="X20" s="553"/>
      <c r="Y20" s="553"/>
      <c r="Z20" s="553"/>
      <c r="AA20" s="553"/>
      <c r="AB20" s="553"/>
      <c r="AC20" s="553"/>
      <c r="AD20" s="554"/>
      <c r="AE20" s="555"/>
      <c r="AF20" s="556"/>
      <c r="AG20" s="557"/>
      <c r="AH20" s="2"/>
    </row>
    <row r="21" spans="1:34" ht="23.25" customHeight="1">
      <c r="A21" s="558"/>
      <c r="B21" s="559"/>
      <c r="C21" s="560"/>
      <c r="D21" s="552"/>
      <c r="E21" s="553"/>
      <c r="F21" s="553"/>
      <c r="G21" s="554"/>
      <c r="H21" s="552"/>
      <c r="I21" s="554"/>
      <c r="J21" s="552"/>
      <c r="K21" s="553"/>
      <c r="L21" s="553"/>
      <c r="M21" s="553"/>
      <c r="N21" s="554"/>
      <c r="O21" s="552"/>
      <c r="P21" s="553"/>
      <c r="Q21" s="553"/>
      <c r="R21" s="553"/>
      <c r="S21" s="553"/>
      <c r="T21" s="553"/>
      <c r="U21" s="553"/>
      <c r="V21" s="554"/>
      <c r="W21" s="552"/>
      <c r="X21" s="553"/>
      <c r="Y21" s="553"/>
      <c r="Z21" s="553"/>
      <c r="AA21" s="553"/>
      <c r="AB21" s="553"/>
      <c r="AC21" s="553"/>
      <c r="AD21" s="554"/>
      <c r="AE21" s="555"/>
      <c r="AF21" s="556"/>
      <c r="AG21" s="557"/>
      <c r="AH21" s="2"/>
    </row>
    <row r="22" spans="1:34" ht="23.25" customHeight="1">
      <c r="A22" s="549"/>
      <c r="B22" s="550"/>
      <c r="C22" s="551"/>
      <c r="D22" s="552"/>
      <c r="E22" s="553"/>
      <c r="F22" s="553"/>
      <c r="G22" s="554"/>
      <c r="H22" s="552"/>
      <c r="I22" s="554"/>
      <c r="J22" s="552"/>
      <c r="K22" s="553"/>
      <c r="L22" s="553"/>
      <c r="M22" s="553"/>
      <c r="N22" s="554"/>
      <c r="O22" s="552"/>
      <c r="P22" s="553"/>
      <c r="Q22" s="553"/>
      <c r="R22" s="553"/>
      <c r="S22" s="553"/>
      <c r="T22" s="553"/>
      <c r="U22" s="553"/>
      <c r="V22" s="554"/>
      <c r="W22" s="552"/>
      <c r="X22" s="553"/>
      <c r="Y22" s="553"/>
      <c r="Z22" s="553"/>
      <c r="AA22" s="553"/>
      <c r="AB22" s="553"/>
      <c r="AC22" s="553"/>
      <c r="AD22" s="554"/>
      <c r="AE22" s="555"/>
      <c r="AF22" s="556"/>
      <c r="AG22" s="557"/>
      <c r="AH22" s="2"/>
    </row>
    <row r="23" spans="1:34" ht="26.25" customHeight="1">
      <c r="A23" s="558"/>
      <c r="B23" s="559"/>
      <c r="C23" s="560"/>
      <c r="D23" s="552"/>
      <c r="E23" s="553"/>
      <c r="F23" s="553"/>
      <c r="G23" s="554"/>
      <c r="H23" s="552"/>
      <c r="I23" s="554"/>
      <c r="J23" s="552"/>
      <c r="K23" s="553"/>
      <c r="L23" s="553"/>
      <c r="M23" s="553"/>
      <c r="N23" s="554"/>
      <c r="O23" s="552"/>
      <c r="P23" s="553"/>
      <c r="Q23" s="553"/>
      <c r="R23" s="553"/>
      <c r="S23" s="553"/>
      <c r="T23" s="553"/>
      <c r="U23" s="553"/>
      <c r="V23" s="554"/>
      <c r="W23" s="552"/>
      <c r="X23" s="553"/>
      <c r="Y23" s="553"/>
      <c r="Z23" s="553"/>
      <c r="AA23" s="553"/>
      <c r="AB23" s="553"/>
      <c r="AC23" s="553"/>
      <c r="AD23" s="554"/>
      <c r="AE23" s="555"/>
      <c r="AF23" s="556"/>
      <c r="AG23" s="557"/>
      <c r="AH23" s="2"/>
    </row>
    <row r="24" spans="1:34" ht="26.25" customHeight="1">
      <c r="A24" s="549"/>
      <c r="B24" s="550"/>
      <c r="C24" s="551"/>
      <c r="D24" s="552"/>
      <c r="E24" s="553"/>
      <c r="F24" s="553"/>
      <c r="G24" s="554"/>
      <c r="H24" s="552"/>
      <c r="I24" s="554"/>
      <c r="J24" s="552"/>
      <c r="K24" s="553"/>
      <c r="L24" s="553"/>
      <c r="M24" s="553"/>
      <c r="N24" s="554"/>
      <c r="O24" s="552"/>
      <c r="P24" s="553"/>
      <c r="Q24" s="553"/>
      <c r="R24" s="553"/>
      <c r="S24" s="553"/>
      <c r="T24" s="553"/>
      <c r="U24" s="553"/>
      <c r="V24" s="554"/>
      <c r="W24" s="552"/>
      <c r="X24" s="553"/>
      <c r="Y24" s="553"/>
      <c r="Z24" s="553"/>
      <c r="AA24" s="553"/>
      <c r="AB24" s="553"/>
      <c r="AC24" s="553"/>
      <c r="AD24" s="554"/>
      <c r="AE24" s="555"/>
      <c r="AF24" s="556"/>
      <c r="AG24" s="557"/>
      <c r="AH24" s="2"/>
    </row>
    <row r="25" spans="1:34" ht="26.25" customHeight="1">
      <c r="A25" s="558"/>
      <c r="B25" s="559"/>
      <c r="C25" s="560"/>
      <c r="D25" s="552"/>
      <c r="E25" s="553"/>
      <c r="F25" s="553"/>
      <c r="G25" s="554"/>
      <c r="H25" s="552"/>
      <c r="I25" s="554"/>
      <c r="J25" s="552"/>
      <c r="K25" s="553"/>
      <c r="L25" s="553"/>
      <c r="M25" s="553"/>
      <c r="N25" s="554"/>
      <c r="O25" s="552"/>
      <c r="P25" s="553"/>
      <c r="Q25" s="553"/>
      <c r="R25" s="553"/>
      <c r="S25" s="553"/>
      <c r="T25" s="553"/>
      <c r="U25" s="553"/>
      <c r="V25" s="554"/>
      <c r="W25" s="552"/>
      <c r="X25" s="553"/>
      <c r="Y25" s="553"/>
      <c r="Z25" s="553"/>
      <c r="AA25" s="553"/>
      <c r="AB25" s="553"/>
      <c r="AC25" s="553"/>
      <c r="AD25" s="554"/>
      <c r="AE25" s="555"/>
      <c r="AF25" s="556"/>
      <c r="AG25" s="557"/>
      <c r="AH25" s="2"/>
    </row>
    <row r="26" spans="1:34" ht="26.25" customHeight="1">
      <c r="A26" s="549"/>
      <c r="B26" s="550"/>
      <c r="C26" s="551"/>
      <c r="D26" s="552"/>
      <c r="E26" s="553"/>
      <c r="F26" s="553"/>
      <c r="G26" s="554"/>
      <c r="H26" s="552"/>
      <c r="I26" s="554"/>
      <c r="J26" s="552"/>
      <c r="K26" s="553"/>
      <c r="L26" s="553"/>
      <c r="M26" s="553"/>
      <c r="N26" s="554"/>
      <c r="O26" s="552"/>
      <c r="P26" s="553"/>
      <c r="Q26" s="553"/>
      <c r="R26" s="553"/>
      <c r="S26" s="553"/>
      <c r="T26" s="553"/>
      <c r="U26" s="553"/>
      <c r="V26" s="554"/>
      <c r="W26" s="552"/>
      <c r="X26" s="553"/>
      <c r="Y26" s="553"/>
      <c r="Z26" s="553"/>
      <c r="AA26" s="553"/>
      <c r="AB26" s="553"/>
      <c r="AC26" s="553"/>
      <c r="AD26" s="554"/>
      <c r="AE26" s="555"/>
      <c r="AF26" s="556"/>
      <c r="AG26" s="557"/>
      <c r="AH26" s="2"/>
    </row>
    <row r="27" spans="1:34" ht="26.25" customHeight="1">
      <c r="A27" s="558"/>
      <c r="B27" s="559"/>
      <c r="C27" s="560"/>
      <c r="D27" s="552"/>
      <c r="E27" s="553"/>
      <c r="F27" s="553"/>
      <c r="G27" s="554"/>
      <c r="H27" s="552"/>
      <c r="I27" s="554"/>
      <c r="J27" s="552"/>
      <c r="K27" s="553"/>
      <c r="L27" s="553"/>
      <c r="M27" s="553"/>
      <c r="N27" s="554"/>
      <c r="O27" s="552"/>
      <c r="P27" s="553"/>
      <c r="Q27" s="553"/>
      <c r="R27" s="553"/>
      <c r="S27" s="553"/>
      <c r="T27" s="553"/>
      <c r="U27" s="553"/>
      <c r="V27" s="554"/>
      <c r="W27" s="552"/>
      <c r="X27" s="553"/>
      <c r="Y27" s="553"/>
      <c r="Z27" s="553"/>
      <c r="AA27" s="553"/>
      <c r="AB27" s="553"/>
      <c r="AC27" s="553"/>
      <c r="AD27" s="554"/>
      <c r="AE27" s="555"/>
      <c r="AF27" s="556"/>
      <c r="AG27" s="557"/>
      <c r="AH27" s="2"/>
    </row>
    <row r="28" spans="1:34" ht="26.25" customHeight="1">
      <c r="A28" s="549"/>
      <c r="B28" s="550"/>
      <c r="C28" s="551"/>
      <c r="D28" s="552"/>
      <c r="E28" s="553"/>
      <c r="F28" s="553"/>
      <c r="G28" s="554"/>
      <c r="H28" s="552"/>
      <c r="I28" s="554"/>
      <c r="J28" s="552"/>
      <c r="K28" s="553"/>
      <c r="L28" s="553"/>
      <c r="M28" s="553"/>
      <c r="N28" s="554"/>
      <c r="O28" s="552"/>
      <c r="P28" s="553"/>
      <c r="Q28" s="553"/>
      <c r="R28" s="553"/>
      <c r="S28" s="553"/>
      <c r="T28" s="553"/>
      <c r="U28" s="553"/>
      <c r="V28" s="554"/>
      <c r="W28" s="552"/>
      <c r="X28" s="553"/>
      <c r="Y28" s="553"/>
      <c r="Z28" s="553"/>
      <c r="AA28" s="553"/>
      <c r="AB28" s="553"/>
      <c r="AC28" s="553"/>
      <c r="AD28" s="554"/>
      <c r="AE28" s="555"/>
      <c r="AF28" s="556"/>
      <c r="AG28" s="557"/>
      <c r="AH28" s="2"/>
    </row>
    <row r="29" spans="1:34" ht="26.25" customHeight="1">
      <c r="A29" s="558"/>
      <c r="B29" s="559"/>
      <c r="C29" s="560"/>
      <c r="D29" s="552"/>
      <c r="E29" s="553"/>
      <c r="F29" s="553"/>
      <c r="G29" s="554"/>
      <c r="H29" s="552"/>
      <c r="I29" s="554"/>
      <c r="J29" s="552"/>
      <c r="K29" s="553"/>
      <c r="L29" s="553"/>
      <c r="M29" s="553"/>
      <c r="N29" s="554"/>
      <c r="O29" s="552"/>
      <c r="P29" s="553"/>
      <c r="Q29" s="553"/>
      <c r="R29" s="553"/>
      <c r="S29" s="553"/>
      <c r="T29" s="553"/>
      <c r="U29" s="553"/>
      <c r="V29" s="554"/>
      <c r="W29" s="552"/>
      <c r="X29" s="553"/>
      <c r="Y29" s="553"/>
      <c r="Z29" s="553"/>
      <c r="AA29" s="553"/>
      <c r="AB29" s="553"/>
      <c r="AC29" s="553"/>
      <c r="AD29" s="554"/>
      <c r="AE29" s="555"/>
      <c r="AF29" s="556"/>
      <c r="AG29" s="557"/>
      <c r="AH29" s="2"/>
    </row>
    <row r="30" spans="1:34" ht="26.25" customHeight="1">
      <c r="A30" s="549"/>
      <c r="B30" s="550"/>
      <c r="C30" s="551"/>
      <c r="D30" s="552"/>
      <c r="E30" s="553"/>
      <c r="F30" s="553"/>
      <c r="G30" s="554"/>
      <c r="H30" s="552"/>
      <c r="I30" s="554"/>
      <c r="J30" s="552"/>
      <c r="K30" s="553"/>
      <c r="L30" s="553"/>
      <c r="M30" s="553"/>
      <c r="N30" s="554"/>
      <c r="O30" s="552"/>
      <c r="P30" s="553"/>
      <c r="Q30" s="553"/>
      <c r="R30" s="553"/>
      <c r="S30" s="553"/>
      <c r="T30" s="553"/>
      <c r="U30" s="553"/>
      <c r="V30" s="554"/>
      <c r="W30" s="552"/>
      <c r="X30" s="553"/>
      <c r="Y30" s="553"/>
      <c r="Z30" s="553"/>
      <c r="AA30" s="553"/>
      <c r="AB30" s="553"/>
      <c r="AC30" s="553"/>
      <c r="AD30" s="554"/>
      <c r="AE30" s="555"/>
      <c r="AF30" s="556"/>
      <c r="AG30" s="557"/>
      <c r="AH30" s="2"/>
    </row>
    <row r="31" spans="1:34" ht="26.25" customHeight="1">
      <c r="A31" s="558"/>
      <c r="B31" s="559"/>
      <c r="C31" s="560"/>
      <c r="D31" s="552"/>
      <c r="E31" s="553"/>
      <c r="F31" s="553"/>
      <c r="G31" s="554"/>
      <c r="H31" s="552"/>
      <c r="I31" s="554"/>
      <c r="J31" s="552"/>
      <c r="K31" s="553"/>
      <c r="L31" s="553"/>
      <c r="M31" s="553"/>
      <c r="N31" s="554"/>
      <c r="O31" s="552"/>
      <c r="P31" s="553"/>
      <c r="Q31" s="553"/>
      <c r="R31" s="553"/>
      <c r="S31" s="553"/>
      <c r="T31" s="553"/>
      <c r="U31" s="553"/>
      <c r="V31" s="554"/>
      <c r="W31" s="552"/>
      <c r="X31" s="553"/>
      <c r="Y31" s="553"/>
      <c r="Z31" s="553"/>
      <c r="AA31" s="553"/>
      <c r="AB31" s="553"/>
      <c r="AC31" s="553"/>
      <c r="AD31" s="554"/>
      <c r="AE31" s="555"/>
      <c r="AF31" s="556"/>
      <c r="AG31" s="557"/>
      <c r="AH31" s="2"/>
    </row>
    <row r="32" spans="1:34" ht="26.25" customHeight="1">
      <c r="A32" s="549"/>
      <c r="B32" s="550"/>
      <c r="C32" s="551"/>
      <c r="D32" s="552"/>
      <c r="E32" s="553"/>
      <c r="F32" s="553"/>
      <c r="G32" s="554"/>
      <c r="H32" s="552"/>
      <c r="I32" s="554"/>
      <c r="J32" s="552"/>
      <c r="K32" s="553"/>
      <c r="L32" s="553"/>
      <c r="M32" s="553"/>
      <c r="N32" s="554"/>
      <c r="O32" s="552"/>
      <c r="P32" s="553"/>
      <c r="Q32" s="553"/>
      <c r="R32" s="553"/>
      <c r="S32" s="553"/>
      <c r="T32" s="553"/>
      <c r="U32" s="553"/>
      <c r="V32" s="554"/>
      <c r="W32" s="552"/>
      <c r="X32" s="553"/>
      <c r="Y32" s="553"/>
      <c r="Z32" s="553"/>
      <c r="AA32" s="553"/>
      <c r="AB32" s="553"/>
      <c r="AC32" s="553"/>
      <c r="AD32" s="554"/>
      <c r="AE32" s="555"/>
      <c r="AF32" s="556"/>
      <c r="AG32" s="557"/>
      <c r="AH32" s="2"/>
    </row>
    <row r="33" spans="1:36" ht="26.25" customHeight="1">
      <c r="A33" s="558"/>
      <c r="B33" s="559"/>
      <c r="C33" s="560"/>
      <c r="D33" s="552"/>
      <c r="E33" s="553"/>
      <c r="F33" s="553"/>
      <c r="G33" s="554"/>
      <c r="H33" s="552"/>
      <c r="I33" s="554"/>
      <c r="J33" s="552"/>
      <c r="K33" s="553"/>
      <c r="L33" s="553"/>
      <c r="M33" s="553"/>
      <c r="N33" s="554"/>
      <c r="O33" s="552"/>
      <c r="P33" s="553"/>
      <c r="Q33" s="553"/>
      <c r="R33" s="553"/>
      <c r="S33" s="553"/>
      <c r="T33" s="553"/>
      <c r="U33" s="553"/>
      <c r="V33" s="554"/>
      <c r="W33" s="552"/>
      <c r="X33" s="553"/>
      <c r="Y33" s="553"/>
      <c r="Z33" s="553"/>
      <c r="AA33" s="553"/>
      <c r="AB33" s="553"/>
      <c r="AC33" s="553"/>
      <c r="AD33" s="554"/>
      <c r="AE33" s="555"/>
      <c r="AF33" s="556"/>
      <c r="AG33" s="557"/>
      <c r="AH33" s="2"/>
    </row>
    <row r="34" spans="1:36" ht="26.25" customHeight="1">
      <c r="A34" s="549"/>
      <c r="B34" s="550"/>
      <c r="C34" s="551"/>
      <c r="D34" s="552"/>
      <c r="E34" s="553"/>
      <c r="F34" s="553"/>
      <c r="G34" s="554"/>
      <c r="H34" s="552"/>
      <c r="I34" s="554"/>
      <c r="J34" s="552"/>
      <c r="K34" s="553"/>
      <c r="L34" s="553"/>
      <c r="M34" s="553"/>
      <c r="N34" s="554"/>
      <c r="O34" s="552"/>
      <c r="P34" s="553"/>
      <c r="Q34" s="553"/>
      <c r="R34" s="553"/>
      <c r="S34" s="553"/>
      <c r="T34" s="553"/>
      <c r="U34" s="553"/>
      <c r="V34" s="554"/>
      <c r="W34" s="552"/>
      <c r="X34" s="553"/>
      <c r="Y34" s="553"/>
      <c r="Z34" s="553"/>
      <c r="AA34" s="553"/>
      <c r="AB34" s="553"/>
      <c r="AC34" s="553"/>
      <c r="AD34" s="554"/>
      <c r="AE34" s="555"/>
      <c r="AF34" s="556"/>
      <c r="AG34" s="557"/>
      <c r="AH34" s="2"/>
    </row>
    <row r="35" spans="1:36" ht="26.25" customHeight="1">
      <c r="A35" s="558"/>
      <c r="B35" s="559"/>
      <c r="C35" s="560"/>
      <c r="D35" s="552"/>
      <c r="E35" s="553"/>
      <c r="F35" s="553"/>
      <c r="G35" s="554"/>
      <c r="H35" s="552"/>
      <c r="I35" s="554"/>
      <c r="J35" s="552"/>
      <c r="K35" s="553"/>
      <c r="L35" s="553"/>
      <c r="M35" s="553"/>
      <c r="N35" s="554"/>
      <c r="O35" s="552"/>
      <c r="P35" s="553"/>
      <c r="Q35" s="553"/>
      <c r="R35" s="553"/>
      <c r="S35" s="553"/>
      <c r="T35" s="553"/>
      <c r="U35" s="553"/>
      <c r="V35" s="554"/>
      <c r="W35" s="552"/>
      <c r="X35" s="553"/>
      <c r="Y35" s="553"/>
      <c r="Z35" s="553"/>
      <c r="AA35" s="553"/>
      <c r="AB35" s="553"/>
      <c r="AC35" s="553"/>
      <c r="AD35" s="554"/>
      <c r="AE35" s="555"/>
      <c r="AF35" s="556"/>
      <c r="AG35" s="557"/>
      <c r="AH35" s="2"/>
    </row>
    <row r="36" spans="1:36" ht="26.25" customHeight="1">
      <c r="A36" s="549"/>
      <c r="B36" s="550"/>
      <c r="C36" s="551"/>
      <c r="D36" s="552"/>
      <c r="E36" s="553"/>
      <c r="F36" s="553"/>
      <c r="G36" s="554"/>
      <c r="H36" s="552"/>
      <c r="I36" s="554"/>
      <c r="J36" s="552"/>
      <c r="K36" s="553"/>
      <c r="L36" s="553"/>
      <c r="M36" s="553"/>
      <c r="N36" s="554"/>
      <c r="O36" s="552"/>
      <c r="P36" s="553"/>
      <c r="Q36" s="553"/>
      <c r="R36" s="553"/>
      <c r="S36" s="553"/>
      <c r="T36" s="553"/>
      <c r="U36" s="553"/>
      <c r="V36" s="554"/>
      <c r="W36" s="552"/>
      <c r="X36" s="553"/>
      <c r="Y36" s="553"/>
      <c r="Z36" s="553"/>
      <c r="AA36" s="553"/>
      <c r="AB36" s="553"/>
      <c r="AC36" s="553"/>
      <c r="AD36" s="554"/>
      <c r="AE36" s="555"/>
      <c r="AF36" s="556"/>
      <c r="AG36" s="557"/>
      <c r="AH36" s="2"/>
    </row>
    <row r="37" spans="1:36" ht="26.25" customHeight="1">
      <c r="A37" s="558"/>
      <c r="B37" s="559"/>
      <c r="C37" s="560"/>
      <c r="D37" s="552"/>
      <c r="E37" s="553"/>
      <c r="F37" s="553"/>
      <c r="G37" s="554"/>
      <c r="H37" s="552"/>
      <c r="I37" s="554"/>
      <c r="J37" s="552"/>
      <c r="K37" s="553"/>
      <c r="L37" s="553"/>
      <c r="M37" s="553"/>
      <c r="N37" s="554"/>
      <c r="O37" s="552"/>
      <c r="P37" s="553"/>
      <c r="Q37" s="553"/>
      <c r="R37" s="553"/>
      <c r="S37" s="553"/>
      <c r="T37" s="553"/>
      <c r="U37" s="553"/>
      <c r="V37" s="554"/>
      <c r="W37" s="552"/>
      <c r="X37" s="553"/>
      <c r="Y37" s="553"/>
      <c r="Z37" s="553"/>
      <c r="AA37" s="553"/>
      <c r="AB37" s="553"/>
      <c r="AC37" s="553"/>
      <c r="AD37" s="554"/>
      <c r="AE37" s="555"/>
      <c r="AF37" s="556"/>
      <c r="AG37" s="557"/>
      <c r="AH37" s="2"/>
    </row>
    <row r="38" spans="1:36" ht="26.25" customHeight="1">
      <c r="A38" s="549"/>
      <c r="B38" s="550"/>
      <c r="C38" s="551"/>
      <c r="D38" s="552"/>
      <c r="E38" s="553"/>
      <c r="F38" s="553"/>
      <c r="G38" s="554"/>
      <c r="H38" s="552"/>
      <c r="I38" s="554"/>
      <c r="J38" s="552"/>
      <c r="K38" s="553"/>
      <c r="L38" s="553"/>
      <c r="M38" s="553"/>
      <c r="N38" s="554"/>
      <c r="O38" s="552"/>
      <c r="P38" s="553"/>
      <c r="Q38" s="553"/>
      <c r="R38" s="553"/>
      <c r="S38" s="553"/>
      <c r="T38" s="553"/>
      <c r="U38" s="553"/>
      <c r="V38" s="554"/>
      <c r="W38" s="552"/>
      <c r="X38" s="553"/>
      <c r="Y38" s="553"/>
      <c r="Z38" s="553"/>
      <c r="AA38" s="553"/>
      <c r="AB38" s="553"/>
      <c r="AC38" s="553"/>
      <c r="AD38" s="554"/>
      <c r="AE38" s="555"/>
      <c r="AF38" s="556"/>
      <c r="AG38" s="557"/>
      <c r="AH38" s="2"/>
    </row>
    <row r="39" spans="1:36" ht="26.25" customHeight="1">
      <c r="A39" s="558"/>
      <c r="B39" s="559"/>
      <c r="C39" s="560"/>
      <c r="D39" s="552"/>
      <c r="E39" s="553"/>
      <c r="F39" s="553"/>
      <c r="G39" s="554"/>
      <c r="H39" s="552"/>
      <c r="I39" s="554"/>
      <c r="J39" s="552"/>
      <c r="K39" s="553"/>
      <c r="L39" s="553"/>
      <c r="M39" s="553"/>
      <c r="N39" s="554"/>
      <c r="O39" s="552"/>
      <c r="P39" s="553"/>
      <c r="Q39" s="553"/>
      <c r="R39" s="553"/>
      <c r="S39" s="553"/>
      <c r="T39" s="553"/>
      <c r="U39" s="553"/>
      <c r="V39" s="554"/>
      <c r="W39" s="552"/>
      <c r="X39" s="553"/>
      <c r="Y39" s="553"/>
      <c r="Z39" s="553"/>
      <c r="AA39" s="553"/>
      <c r="AB39" s="553"/>
      <c r="AC39" s="553"/>
      <c r="AD39" s="554"/>
      <c r="AE39" s="555"/>
      <c r="AF39" s="556"/>
      <c r="AG39" s="557"/>
      <c r="AH39" s="2"/>
    </row>
    <row r="40" spans="1:36" ht="26.25" customHeight="1">
      <c r="A40" s="549"/>
      <c r="B40" s="550"/>
      <c r="C40" s="551"/>
      <c r="D40" s="552"/>
      <c r="E40" s="553"/>
      <c r="F40" s="553"/>
      <c r="G40" s="554"/>
      <c r="H40" s="552"/>
      <c r="I40" s="554"/>
      <c r="J40" s="552"/>
      <c r="K40" s="553"/>
      <c r="L40" s="553"/>
      <c r="M40" s="553"/>
      <c r="N40" s="554"/>
      <c r="O40" s="552"/>
      <c r="P40" s="553"/>
      <c r="Q40" s="553"/>
      <c r="R40" s="553"/>
      <c r="S40" s="553"/>
      <c r="T40" s="553"/>
      <c r="U40" s="553"/>
      <c r="V40" s="554"/>
      <c r="W40" s="552"/>
      <c r="X40" s="553"/>
      <c r="Y40" s="553"/>
      <c r="Z40" s="553"/>
      <c r="AA40" s="553"/>
      <c r="AB40" s="553"/>
      <c r="AC40" s="553"/>
      <c r="AD40" s="554"/>
      <c r="AE40" s="555"/>
      <c r="AF40" s="556"/>
      <c r="AG40" s="557"/>
      <c r="AH40" s="2"/>
    </row>
    <row r="41" spans="1:36" ht="26.25" customHeight="1">
      <c r="A41" s="549"/>
      <c r="B41" s="550"/>
      <c r="C41" s="551"/>
      <c r="D41" s="552"/>
      <c r="E41" s="553"/>
      <c r="F41" s="553"/>
      <c r="G41" s="554"/>
      <c r="H41" s="552"/>
      <c r="I41" s="554"/>
      <c r="J41" s="552"/>
      <c r="K41" s="553"/>
      <c r="L41" s="553"/>
      <c r="M41" s="553"/>
      <c r="N41" s="554"/>
      <c r="O41" s="552"/>
      <c r="P41" s="553"/>
      <c r="Q41" s="553"/>
      <c r="R41" s="553"/>
      <c r="S41" s="553"/>
      <c r="T41" s="553"/>
      <c r="U41" s="553"/>
      <c r="V41" s="554"/>
      <c r="W41" s="552"/>
      <c r="X41" s="553"/>
      <c r="Y41" s="553"/>
      <c r="Z41" s="553"/>
      <c r="AA41" s="553"/>
      <c r="AB41" s="553"/>
      <c r="AC41" s="553"/>
      <c r="AD41" s="554"/>
      <c r="AE41" s="555"/>
      <c r="AF41" s="556"/>
      <c r="AG41" s="557"/>
      <c r="AH41" s="2"/>
    </row>
    <row r="42" spans="1:36" ht="26.25" customHeight="1">
      <c r="A42" s="558"/>
      <c r="B42" s="559"/>
      <c r="C42" s="560"/>
      <c r="D42" s="552"/>
      <c r="E42" s="553"/>
      <c r="F42" s="553"/>
      <c r="G42" s="554"/>
      <c r="H42" s="552"/>
      <c r="I42" s="554"/>
      <c r="J42" s="552"/>
      <c r="K42" s="553"/>
      <c r="L42" s="553"/>
      <c r="M42" s="553"/>
      <c r="N42" s="554"/>
      <c r="O42" s="552"/>
      <c r="P42" s="553"/>
      <c r="Q42" s="553"/>
      <c r="R42" s="553"/>
      <c r="S42" s="553"/>
      <c r="T42" s="553"/>
      <c r="U42" s="553"/>
      <c r="V42" s="554"/>
      <c r="W42" s="552"/>
      <c r="X42" s="553"/>
      <c r="Y42" s="553"/>
      <c r="Z42" s="553"/>
      <c r="AA42" s="553"/>
      <c r="AB42" s="553"/>
      <c r="AC42" s="553"/>
      <c r="AD42" s="554"/>
      <c r="AE42" s="555"/>
      <c r="AF42" s="556"/>
      <c r="AG42" s="557"/>
      <c r="AH42" s="2"/>
    </row>
    <row r="43" spans="1:36" ht="26.25" customHeight="1">
      <c r="A43" s="549"/>
      <c r="B43" s="550"/>
      <c r="C43" s="551"/>
      <c r="D43" s="552"/>
      <c r="E43" s="553"/>
      <c r="F43" s="553"/>
      <c r="G43" s="554"/>
      <c r="H43" s="552"/>
      <c r="I43" s="554"/>
      <c r="J43" s="552"/>
      <c r="K43" s="553"/>
      <c r="L43" s="553"/>
      <c r="M43" s="553"/>
      <c r="N43" s="554"/>
      <c r="O43" s="552"/>
      <c r="P43" s="553"/>
      <c r="Q43" s="553"/>
      <c r="R43" s="553"/>
      <c r="S43" s="553"/>
      <c r="T43" s="553"/>
      <c r="U43" s="553"/>
      <c r="V43" s="554"/>
      <c r="W43" s="552"/>
      <c r="X43" s="553"/>
      <c r="Y43" s="553"/>
      <c r="Z43" s="553"/>
      <c r="AA43" s="553"/>
      <c r="AB43" s="553"/>
      <c r="AC43" s="553"/>
      <c r="AD43" s="554"/>
      <c r="AE43" s="555"/>
      <c r="AF43" s="556"/>
      <c r="AG43" s="557"/>
      <c r="AH43" s="2"/>
    </row>
    <row r="44" spans="1:36" ht="26.25" customHeight="1">
      <c r="A44" s="558"/>
      <c r="B44" s="559"/>
      <c r="C44" s="560"/>
      <c r="D44" s="552"/>
      <c r="E44" s="553"/>
      <c r="F44" s="553"/>
      <c r="G44" s="554"/>
      <c r="H44" s="552"/>
      <c r="I44" s="554"/>
      <c r="J44" s="552"/>
      <c r="K44" s="553"/>
      <c r="L44" s="553"/>
      <c r="M44" s="553"/>
      <c r="N44" s="554"/>
      <c r="O44" s="552"/>
      <c r="P44" s="553"/>
      <c r="Q44" s="553"/>
      <c r="R44" s="553"/>
      <c r="S44" s="553"/>
      <c r="T44" s="553"/>
      <c r="U44" s="553"/>
      <c r="V44" s="554"/>
      <c r="W44" s="552"/>
      <c r="X44" s="553"/>
      <c r="Y44" s="553"/>
      <c r="Z44" s="553"/>
      <c r="AA44" s="553"/>
      <c r="AB44" s="553"/>
      <c r="AC44" s="553"/>
      <c r="AD44" s="554"/>
      <c r="AE44" s="555"/>
      <c r="AF44" s="556"/>
      <c r="AG44" s="557"/>
      <c r="AH44" s="2"/>
    </row>
    <row r="45" spans="1:36" ht="26.25" customHeight="1">
      <c r="A45" s="563" t="s">
        <v>209</v>
      </c>
      <c r="B45" s="564"/>
      <c r="C45" s="564"/>
      <c r="D45" s="564"/>
      <c r="E45" s="564"/>
      <c r="F45" s="564"/>
      <c r="G45" s="565"/>
      <c r="H45" s="566">
        <f>SUM(H20:H44)</f>
        <v>0</v>
      </c>
      <c r="I45" s="567"/>
      <c r="J45" s="568"/>
      <c r="K45" s="569"/>
      <c r="L45" s="569"/>
      <c r="M45" s="569"/>
      <c r="N45" s="569"/>
      <c r="O45" s="569"/>
      <c r="P45" s="569"/>
      <c r="Q45" s="569"/>
      <c r="R45" s="569"/>
      <c r="S45" s="569"/>
      <c r="T45" s="569"/>
      <c r="U45" s="569"/>
      <c r="V45" s="569"/>
      <c r="W45" s="569"/>
      <c r="X45" s="569"/>
      <c r="Y45" s="569"/>
      <c r="Z45" s="569"/>
      <c r="AA45" s="569"/>
      <c r="AB45" s="569"/>
      <c r="AC45" s="569"/>
      <c r="AD45" s="569"/>
      <c r="AE45" s="569"/>
      <c r="AF45" s="569"/>
      <c r="AG45" s="570"/>
      <c r="AH45" s="2"/>
    </row>
    <row r="46" spans="1:36" ht="26.25" customHeight="1">
      <c r="A46" s="571" t="s">
        <v>16</v>
      </c>
      <c r="B46" s="572"/>
      <c r="C46" s="572"/>
      <c r="D46" s="572"/>
      <c r="E46" s="572"/>
      <c r="F46" s="572"/>
      <c r="G46" s="573"/>
      <c r="H46" s="574" t="str">
        <f>IF(COUNT(H20:H44)=0,"",ROUNDDOWN(AVERAGE(H20:H44),0))</f>
        <v/>
      </c>
      <c r="I46" s="575"/>
      <c r="J46" s="576" t="s">
        <v>88</v>
      </c>
      <c r="K46" s="577"/>
      <c r="L46" s="577"/>
      <c r="M46" s="577"/>
      <c r="N46" s="577"/>
      <c r="O46" s="577"/>
      <c r="P46" s="577"/>
      <c r="Q46" s="577"/>
      <c r="R46" s="577"/>
      <c r="S46" s="577"/>
      <c r="T46" s="577"/>
      <c r="U46" s="577"/>
      <c r="V46" s="577"/>
      <c r="W46" s="577"/>
      <c r="X46" s="577"/>
      <c r="Y46" s="577"/>
      <c r="Z46" s="577"/>
      <c r="AA46" s="577"/>
      <c r="AB46" s="577"/>
      <c r="AC46" s="577"/>
      <c r="AD46" s="577"/>
      <c r="AE46" s="577"/>
      <c r="AF46" s="577"/>
      <c r="AG46" s="578"/>
      <c r="AH46" s="2"/>
    </row>
    <row r="47" spans="1:36" s="18" customFormat="1" ht="23.25" customHeight="1">
      <c r="A47" s="20"/>
      <c r="B47" s="20"/>
      <c r="C47" s="21"/>
      <c r="D47" s="21"/>
      <c r="E47" s="21"/>
      <c r="F47" s="21"/>
      <c r="G47" s="20"/>
      <c r="H47" s="22"/>
      <c r="I47" s="22"/>
      <c r="J47" s="22"/>
      <c r="K47" s="22"/>
      <c r="L47" s="22"/>
      <c r="M47" s="22"/>
      <c r="N47" s="22"/>
      <c r="O47" s="22"/>
      <c r="P47" s="22"/>
      <c r="Q47" s="22"/>
      <c r="R47" s="22"/>
      <c r="S47" s="22"/>
      <c r="T47" s="22"/>
      <c r="U47" s="22"/>
      <c r="V47" s="22"/>
      <c r="W47" s="22"/>
      <c r="X47" s="23"/>
      <c r="Y47" s="23"/>
      <c r="Z47" s="23"/>
      <c r="AA47" s="22"/>
      <c r="AB47" s="22"/>
      <c r="AC47" s="22"/>
      <c r="AD47" s="22"/>
      <c r="AE47" s="22"/>
      <c r="AF47" s="22"/>
      <c r="AG47" s="22"/>
      <c r="AH47" s="22"/>
      <c r="AJ47" s="63"/>
    </row>
    <row r="48" spans="1:36" ht="20.25" customHeight="1">
      <c r="A48" s="72"/>
      <c r="B48" s="89" t="s">
        <v>211</v>
      </c>
      <c r="C48" s="72"/>
      <c r="D48" s="89"/>
      <c r="E48" s="72"/>
      <c r="F48" s="72"/>
      <c r="G48" s="72"/>
      <c r="H48" s="72"/>
      <c r="I48" s="72"/>
      <c r="J48" s="72"/>
      <c r="K48" s="72"/>
      <c r="L48" s="72"/>
      <c r="M48" s="72"/>
      <c r="N48" s="72"/>
      <c r="O48" s="72"/>
      <c r="P48" s="72"/>
      <c r="Q48" s="72"/>
      <c r="R48" s="72"/>
      <c r="S48" s="72"/>
      <c r="T48" s="72"/>
      <c r="U48" s="72"/>
      <c r="V48" s="72"/>
      <c r="W48" s="72"/>
      <c r="X48" s="72"/>
      <c r="Y48" s="72"/>
      <c r="Z48" s="72"/>
      <c r="AA48" s="72"/>
      <c r="AB48" s="72"/>
      <c r="AC48" s="72"/>
      <c r="AD48" s="72"/>
      <c r="AE48" s="72"/>
      <c r="AF48" s="72"/>
      <c r="AG48" s="72"/>
      <c r="AH48" s="2"/>
    </row>
    <row r="49" spans="1:34" ht="26.25" customHeight="1">
      <c r="A49" s="561" t="s">
        <v>142</v>
      </c>
      <c r="B49" s="460"/>
      <c r="C49" s="460"/>
      <c r="D49" s="460"/>
      <c r="E49" s="460"/>
      <c r="F49" s="460"/>
      <c r="G49" s="460"/>
      <c r="H49" s="460"/>
      <c r="I49" s="460"/>
      <c r="J49" s="460"/>
      <c r="K49" s="460"/>
      <c r="L49" s="460"/>
      <c r="M49" s="460"/>
      <c r="N49" s="460"/>
      <c r="O49" s="460"/>
      <c r="P49" s="460"/>
      <c r="Q49" s="460"/>
      <c r="R49" s="460"/>
      <c r="S49" s="460"/>
      <c r="T49" s="460"/>
      <c r="U49" s="460"/>
      <c r="V49" s="460"/>
      <c r="W49" s="460"/>
      <c r="X49" s="460"/>
      <c r="Y49" s="460"/>
      <c r="Z49" s="460"/>
      <c r="AA49" s="460"/>
      <c r="AB49" s="460"/>
      <c r="AC49" s="460"/>
      <c r="AD49" s="460"/>
      <c r="AE49" s="460"/>
      <c r="AF49" s="460"/>
      <c r="AG49" s="460"/>
      <c r="AH49" s="2"/>
    </row>
    <row r="50" spans="1:34" ht="17.25" customHeight="1">
      <c r="A50" s="44"/>
      <c r="B50" s="44"/>
      <c r="C50" s="2"/>
      <c r="D50" s="2"/>
      <c r="E50" s="2"/>
      <c r="F50" s="2"/>
      <c r="G50" s="44"/>
      <c r="H50" s="2"/>
      <c r="I50" s="2"/>
      <c r="J50" s="2"/>
      <c r="K50" s="2"/>
      <c r="L50" s="2"/>
      <c r="M50" s="2"/>
      <c r="N50" s="2"/>
      <c r="O50" s="2"/>
      <c r="P50" s="2"/>
      <c r="Q50" s="2"/>
      <c r="R50" s="2"/>
      <c r="S50" s="2"/>
      <c r="T50" s="2"/>
      <c r="U50" s="2"/>
      <c r="V50" s="2"/>
      <c r="W50" s="2"/>
      <c r="X50" s="3"/>
      <c r="Y50" s="3"/>
      <c r="Z50" s="3"/>
      <c r="AA50" s="2"/>
      <c r="AB50" s="2"/>
      <c r="AC50" s="2"/>
      <c r="AD50" s="2"/>
      <c r="AE50" s="2"/>
      <c r="AF50" s="2"/>
      <c r="AG50" s="2"/>
      <c r="AH50" s="2"/>
    </row>
    <row r="133" spans="39:42" ht="17.25" customHeight="1">
      <c r="AM133" s="62" t="s">
        <v>29</v>
      </c>
      <c r="AP133" s="5" t="s">
        <v>205</v>
      </c>
    </row>
    <row r="134" spans="39:42" ht="17.25" customHeight="1">
      <c r="AM134" s="62" t="s">
        <v>31</v>
      </c>
      <c r="AP134" s="5" t="s">
        <v>206</v>
      </c>
    </row>
    <row r="135" spans="39:42" ht="17.25" customHeight="1">
      <c r="AM135" s="62" t="s">
        <v>32</v>
      </c>
      <c r="AP135" s="5" t="s">
        <v>147</v>
      </c>
    </row>
    <row r="136" spans="39:42" ht="17.25" customHeight="1">
      <c r="AM136" s="62" t="s">
        <v>33</v>
      </c>
      <c r="AP136" s="5" t="s">
        <v>207</v>
      </c>
    </row>
    <row r="137" spans="39:42" ht="17.25" customHeight="1">
      <c r="AM137" s="62" t="s">
        <v>34</v>
      </c>
    </row>
    <row r="138" spans="39:42" ht="17.25" customHeight="1">
      <c r="AM138" s="62" t="s">
        <v>35</v>
      </c>
    </row>
    <row r="139" spans="39:42" ht="17.25" customHeight="1">
      <c r="AM139" s="62" t="s">
        <v>36</v>
      </c>
    </row>
    <row r="140" spans="39:42" ht="17.25" customHeight="1">
      <c r="AM140" s="62" t="s">
        <v>37</v>
      </c>
    </row>
    <row r="141" spans="39:42" ht="17.25" customHeight="1">
      <c r="AM141" s="62" t="s">
        <v>38</v>
      </c>
    </row>
    <row r="142" spans="39:42" ht="17.25" customHeight="1">
      <c r="AM142" s="62" t="s">
        <v>39</v>
      </c>
    </row>
    <row r="143" spans="39:42" ht="17.25" customHeight="1">
      <c r="AM143" s="62" t="s">
        <v>40</v>
      </c>
    </row>
    <row r="144" spans="39:42" ht="17.25" customHeight="1">
      <c r="AM144" s="62" t="s">
        <v>41</v>
      </c>
    </row>
    <row r="145" spans="39:39" ht="17.25" customHeight="1">
      <c r="AM145" s="62" t="s">
        <v>42</v>
      </c>
    </row>
    <row r="146" spans="39:39" ht="17.25" customHeight="1">
      <c r="AM146" s="62" t="s">
        <v>43</v>
      </c>
    </row>
    <row r="147" spans="39:39" ht="17.25" customHeight="1">
      <c r="AM147" s="62" t="s">
        <v>44</v>
      </c>
    </row>
    <row r="148" spans="39:39" ht="17.25" customHeight="1">
      <c r="AM148" s="62" t="s">
        <v>45</v>
      </c>
    </row>
    <row r="149" spans="39:39" ht="17.25" customHeight="1">
      <c r="AM149" s="62" t="s">
        <v>46</v>
      </c>
    </row>
    <row r="150" spans="39:39" ht="17.25" customHeight="1">
      <c r="AM150" s="62" t="s">
        <v>47</v>
      </c>
    </row>
    <row r="151" spans="39:39" ht="17.25" customHeight="1">
      <c r="AM151" s="62" t="s">
        <v>48</v>
      </c>
    </row>
    <row r="152" spans="39:39" ht="17.25" customHeight="1">
      <c r="AM152" s="62" t="s">
        <v>49</v>
      </c>
    </row>
    <row r="153" spans="39:39" ht="17.25" customHeight="1">
      <c r="AM153" s="62" t="s">
        <v>50</v>
      </c>
    </row>
    <row r="154" spans="39:39" ht="17.25" customHeight="1">
      <c r="AM154" s="62" t="s">
        <v>51</v>
      </c>
    </row>
    <row r="155" spans="39:39" ht="17.25" customHeight="1">
      <c r="AM155" s="62" t="s">
        <v>52</v>
      </c>
    </row>
    <row r="156" spans="39:39" ht="17.25" customHeight="1">
      <c r="AM156" s="62" t="s">
        <v>53</v>
      </c>
    </row>
    <row r="157" spans="39:39" ht="17.25" customHeight="1">
      <c r="AM157" s="62" t="s">
        <v>54</v>
      </c>
    </row>
    <row r="158" spans="39:39" ht="17.25" customHeight="1">
      <c r="AM158" s="62" t="s">
        <v>55</v>
      </c>
    </row>
    <row r="159" spans="39:39" ht="17.25" customHeight="1">
      <c r="AM159" s="62" t="s">
        <v>56</v>
      </c>
    </row>
    <row r="160" spans="39:39" ht="17.25" customHeight="1">
      <c r="AM160" s="62" t="s">
        <v>57</v>
      </c>
    </row>
    <row r="161" spans="39:39" ht="17.25" customHeight="1">
      <c r="AM161" s="230" t="s">
        <v>361</v>
      </c>
    </row>
  </sheetData>
  <sheetProtection sheet="1" objects="1" scenarios="1" formatCells="0" selectLockedCells="1"/>
  <mergeCells count="203">
    <mergeCell ref="D44:G44"/>
    <mergeCell ref="H44:I44"/>
    <mergeCell ref="J44:N44"/>
    <mergeCell ref="O44:V44"/>
    <mergeCell ref="W44:AD44"/>
    <mergeCell ref="AE44:AG44"/>
    <mergeCell ref="A49:AG49"/>
    <mergeCell ref="AA1:AG1"/>
    <mergeCell ref="A45:G45"/>
    <mergeCell ref="H45:I45"/>
    <mergeCell ref="J45:AG45"/>
    <mergeCell ref="A46:G46"/>
    <mergeCell ref="H46:I46"/>
    <mergeCell ref="J46:AG46"/>
    <mergeCell ref="AE43:AG43"/>
    <mergeCell ref="A44:C44"/>
    <mergeCell ref="AE42:AG42"/>
    <mergeCell ref="A41:C41"/>
    <mergeCell ref="D41:G41"/>
    <mergeCell ref="A43:C43"/>
    <mergeCell ref="D43:G43"/>
    <mergeCell ref="H43:I43"/>
    <mergeCell ref="J43:N43"/>
    <mergeCell ref="O43:V43"/>
    <mergeCell ref="W43:AD43"/>
    <mergeCell ref="A42:C42"/>
    <mergeCell ref="D42:G42"/>
    <mergeCell ref="H42:I42"/>
    <mergeCell ref="J42:N42"/>
    <mergeCell ref="O42:V42"/>
    <mergeCell ref="W42:AD42"/>
    <mergeCell ref="A40:C40"/>
    <mergeCell ref="D40:G40"/>
    <mergeCell ref="H40:I40"/>
    <mergeCell ref="J40:N40"/>
    <mergeCell ref="O40:V40"/>
    <mergeCell ref="W40:AD40"/>
    <mergeCell ref="AE40:AG40"/>
    <mergeCell ref="A39:C39"/>
    <mergeCell ref="D39:G39"/>
    <mergeCell ref="H39:I39"/>
    <mergeCell ref="J39:N39"/>
    <mergeCell ref="O39:V39"/>
    <mergeCell ref="AE41:AG41"/>
    <mergeCell ref="W39:AD39"/>
    <mergeCell ref="H41:I41"/>
    <mergeCell ref="J41:N41"/>
    <mergeCell ref="O41:V41"/>
    <mergeCell ref="W41:AD41"/>
    <mergeCell ref="AE39:AG39"/>
    <mergeCell ref="A38:C38"/>
    <mergeCell ref="D38:G38"/>
    <mergeCell ref="H38:I38"/>
    <mergeCell ref="J38:N38"/>
    <mergeCell ref="O38:V38"/>
    <mergeCell ref="W38:AD38"/>
    <mergeCell ref="AE38:AG38"/>
    <mergeCell ref="A37:C37"/>
    <mergeCell ref="D37:G37"/>
    <mergeCell ref="W36:AD36"/>
    <mergeCell ref="AE36:AG36"/>
    <mergeCell ref="A35:C35"/>
    <mergeCell ref="D35:G35"/>
    <mergeCell ref="H35:I35"/>
    <mergeCell ref="J35:N35"/>
    <mergeCell ref="O35:V35"/>
    <mergeCell ref="W35:AD35"/>
    <mergeCell ref="H37:I37"/>
    <mergeCell ref="J37:N37"/>
    <mergeCell ref="O37:V37"/>
    <mergeCell ref="W37:AD37"/>
    <mergeCell ref="AE35:AG35"/>
    <mergeCell ref="A36:C36"/>
    <mergeCell ref="D36:G36"/>
    <mergeCell ref="H36:I36"/>
    <mergeCell ref="J36:N36"/>
    <mergeCell ref="O36:V36"/>
    <mergeCell ref="AE37:AG37"/>
    <mergeCell ref="A34:C34"/>
    <mergeCell ref="D34:G34"/>
    <mergeCell ref="H34:I34"/>
    <mergeCell ref="J34:N34"/>
    <mergeCell ref="O34:V34"/>
    <mergeCell ref="W34:AD34"/>
    <mergeCell ref="AE34:AG34"/>
    <mergeCell ref="A33:C33"/>
    <mergeCell ref="D33:G33"/>
    <mergeCell ref="W32:AD32"/>
    <mergeCell ref="AE32:AG32"/>
    <mergeCell ref="A31:C31"/>
    <mergeCell ref="D31:G31"/>
    <mergeCell ref="H31:I31"/>
    <mergeCell ref="J31:N31"/>
    <mergeCell ref="O31:V31"/>
    <mergeCell ref="W31:AD31"/>
    <mergeCell ref="H33:I33"/>
    <mergeCell ref="J33:N33"/>
    <mergeCell ref="O33:V33"/>
    <mergeCell ref="W33:AD33"/>
    <mergeCell ref="AE31:AG31"/>
    <mergeCell ref="A32:C32"/>
    <mergeCell ref="D32:G32"/>
    <mergeCell ref="H32:I32"/>
    <mergeCell ref="J32:N32"/>
    <mergeCell ref="O32:V32"/>
    <mergeCell ref="AE33:AG33"/>
    <mergeCell ref="A30:C30"/>
    <mergeCell ref="D30:G30"/>
    <mergeCell ref="H30:I30"/>
    <mergeCell ref="J30:N30"/>
    <mergeCell ref="O30:V30"/>
    <mergeCell ref="W30:AD30"/>
    <mergeCell ref="AE30:AG30"/>
    <mergeCell ref="A29:C29"/>
    <mergeCell ref="D29:G29"/>
    <mergeCell ref="W28:AD28"/>
    <mergeCell ref="AE28:AG28"/>
    <mergeCell ref="A27:C27"/>
    <mergeCell ref="D27:G27"/>
    <mergeCell ref="H27:I27"/>
    <mergeCell ref="J27:N27"/>
    <mergeCell ref="O27:V27"/>
    <mergeCell ref="W27:AD27"/>
    <mergeCell ref="H29:I29"/>
    <mergeCell ref="J29:N29"/>
    <mergeCell ref="O29:V29"/>
    <mergeCell ref="W29:AD29"/>
    <mergeCell ref="AE27:AG27"/>
    <mergeCell ref="A28:C28"/>
    <mergeCell ref="D28:G28"/>
    <mergeCell ref="H28:I28"/>
    <mergeCell ref="J28:N28"/>
    <mergeCell ref="O28:V28"/>
    <mergeCell ref="AE29:AG29"/>
    <mergeCell ref="A26:C26"/>
    <mergeCell ref="D26:G26"/>
    <mergeCell ref="H26:I26"/>
    <mergeCell ref="J26:N26"/>
    <mergeCell ref="O26:V26"/>
    <mergeCell ref="W26:AD26"/>
    <mergeCell ref="AE26:AG26"/>
    <mergeCell ref="A25:C25"/>
    <mergeCell ref="D25:G25"/>
    <mergeCell ref="W24:AD24"/>
    <mergeCell ref="AE24:AG24"/>
    <mergeCell ref="A23:C23"/>
    <mergeCell ref="D23:G23"/>
    <mergeCell ref="H23:I23"/>
    <mergeCell ref="J23:N23"/>
    <mergeCell ref="O23:V23"/>
    <mergeCell ref="W23:AD23"/>
    <mergeCell ref="H25:I25"/>
    <mergeCell ref="J25:N25"/>
    <mergeCell ref="O25:V25"/>
    <mergeCell ref="W25:AD25"/>
    <mergeCell ref="AE23:AG23"/>
    <mergeCell ref="A24:C24"/>
    <mergeCell ref="D24:G24"/>
    <mergeCell ref="H24:I24"/>
    <mergeCell ref="J24:N24"/>
    <mergeCell ref="O24:V24"/>
    <mergeCell ref="AE25:AG25"/>
    <mergeCell ref="A22:C22"/>
    <mergeCell ref="D22:G22"/>
    <mergeCell ref="H22:I22"/>
    <mergeCell ref="J22:N22"/>
    <mergeCell ref="O22:V22"/>
    <mergeCell ref="W22:AD22"/>
    <mergeCell ref="AE22:AG22"/>
    <mergeCell ref="A21:C21"/>
    <mergeCell ref="D21:G21"/>
    <mergeCell ref="H21:I21"/>
    <mergeCell ref="J21:N21"/>
    <mergeCell ref="O21:V21"/>
    <mergeCell ref="W21:AD21"/>
    <mergeCell ref="AE19:AG19"/>
    <mergeCell ref="A20:C20"/>
    <mergeCell ref="D20:G20"/>
    <mergeCell ref="H20:I20"/>
    <mergeCell ref="J20:N20"/>
    <mergeCell ref="O20:V20"/>
    <mergeCell ref="AE21:AG21"/>
    <mergeCell ref="W20:AD20"/>
    <mergeCell ref="AE20:AG20"/>
    <mergeCell ref="S16:AD17"/>
    <mergeCell ref="A18:F18"/>
    <mergeCell ref="G18:H18"/>
    <mergeCell ref="A19:C19"/>
    <mergeCell ref="D19:G19"/>
    <mergeCell ref="H19:I19"/>
    <mergeCell ref="J19:N19"/>
    <mergeCell ref="O19:V19"/>
    <mergeCell ref="P13:Z14"/>
    <mergeCell ref="W19:AD19"/>
    <mergeCell ref="AA2:AG4"/>
    <mergeCell ref="A6:AG6"/>
    <mergeCell ref="H8:K9"/>
    <mergeCell ref="L8:T9"/>
    <mergeCell ref="U8:Z9"/>
    <mergeCell ref="H11:K14"/>
    <mergeCell ref="L11:O12"/>
    <mergeCell ref="P11:Z12"/>
    <mergeCell ref="L13:O14"/>
  </mergeCells>
  <phoneticPr fontId="119"/>
  <conditionalFormatting sqref="R21:R44 G22:G44 AC21:AD44 AF21:AF44 X21:X44 AA21:AA44 L22:L44 H20:H44 C22:C44 A20:A44">
    <cfRule type="expression" dxfId="167" priority="61" stopIfTrue="1">
      <formula>$L$13="○"</formula>
    </cfRule>
    <cfRule type="expression" dxfId="166" priority="62" stopIfTrue="1">
      <formula>$L$11="○"</formula>
    </cfRule>
  </conditionalFormatting>
  <conditionalFormatting sqref="AE20:AE44">
    <cfRule type="expression" dxfId="165" priority="59" stopIfTrue="1">
      <formula>$L$13="○"</formula>
    </cfRule>
    <cfRule type="expression" dxfId="164" priority="60" stopIfTrue="1">
      <formula>$L$11="○"</formula>
    </cfRule>
  </conditionalFormatting>
  <conditionalFormatting sqref="W20:W44">
    <cfRule type="expression" dxfId="163" priority="57" stopIfTrue="1">
      <formula>$L$13="○"</formula>
    </cfRule>
    <cfRule type="expression" dxfId="162" priority="58" stopIfTrue="1">
      <formula>$L$11="○"</formula>
    </cfRule>
  </conditionalFormatting>
  <conditionalFormatting sqref="O20:O44">
    <cfRule type="expression" dxfId="161" priority="55" stopIfTrue="1">
      <formula>$L$13="○"</formula>
    </cfRule>
    <cfRule type="expression" dxfId="160" priority="56" stopIfTrue="1">
      <formula>$L$11="○"</formula>
    </cfRule>
  </conditionalFormatting>
  <conditionalFormatting sqref="J20">
    <cfRule type="expression" dxfId="159" priority="53" stopIfTrue="1">
      <formula>$L$13="○"</formula>
    </cfRule>
    <cfRule type="expression" dxfId="158" priority="54" stopIfTrue="1">
      <formula>$L$11="○"</formula>
    </cfRule>
  </conditionalFormatting>
  <conditionalFormatting sqref="J21">
    <cfRule type="expression" dxfId="157" priority="51" stopIfTrue="1">
      <formula>$L$13="○"</formula>
    </cfRule>
    <cfRule type="expression" dxfId="156" priority="52" stopIfTrue="1">
      <formula>$L$11="○"</formula>
    </cfRule>
  </conditionalFormatting>
  <conditionalFormatting sqref="J22">
    <cfRule type="expression" dxfId="155" priority="49" stopIfTrue="1">
      <formula>$L$13="○"</formula>
    </cfRule>
    <cfRule type="expression" dxfId="154" priority="50" stopIfTrue="1">
      <formula>$L$11="○"</formula>
    </cfRule>
  </conditionalFormatting>
  <conditionalFormatting sqref="J23">
    <cfRule type="expression" dxfId="153" priority="47" stopIfTrue="1">
      <formula>$L$13="○"</formula>
    </cfRule>
    <cfRule type="expression" dxfId="152" priority="48" stopIfTrue="1">
      <formula>$L$11="○"</formula>
    </cfRule>
  </conditionalFormatting>
  <conditionalFormatting sqref="J24">
    <cfRule type="expression" dxfId="151" priority="45" stopIfTrue="1">
      <formula>$L$13="○"</formula>
    </cfRule>
    <cfRule type="expression" dxfId="150" priority="46" stopIfTrue="1">
      <formula>$L$11="○"</formula>
    </cfRule>
  </conditionalFormatting>
  <conditionalFormatting sqref="J25">
    <cfRule type="expression" dxfId="149" priority="43" stopIfTrue="1">
      <formula>$L$13="○"</formula>
    </cfRule>
    <cfRule type="expression" dxfId="148" priority="44" stopIfTrue="1">
      <formula>$L$11="○"</formula>
    </cfRule>
  </conditionalFormatting>
  <conditionalFormatting sqref="J26">
    <cfRule type="expression" dxfId="147" priority="41" stopIfTrue="1">
      <formula>$L$13="○"</formula>
    </cfRule>
    <cfRule type="expression" dxfId="146" priority="42" stopIfTrue="1">
      <formula>$L$11="○"</formula>
    </cfRule>
  </conditionalFormatting>
  <conditionalFormatting sqref="J27">
    <cfRule type="expression" dxfId="145" priority="39" stopIfTrue="1">
      <formula>$L$13="○"</formula>
    </cfRule>
    <cfRule type="expression" dxfId="144" priority="40" stopIfTrue="1">
      <formula>$L$11="○"</formula>
    </cfRule>
  </conditionalFormatting>
  <conditionalFormatting sqref="J28">
    <cfRule type="expression" dxfId="143" priority="37" stopIfTrue="1">
      <formula>$L$13="○"</formula>
    </cfRule>
    <cfRule type="expression" dxfId="142" priority="38" stopIfTrue="1">
      <formula>$L$11="○"</formula>
    </cfRule>
  </conditionalFormatting>
  <conditionalFormatting sqref="J29">
    <cfRule type="expression" dxfId="141" priority="35" stopIfTrue="1">
      <formula>$L$13="○"</formula>
    </cfRule>
    <cfRule type="expression" dxfId="140" priority="36" stopIfTrue="1">
      <formula>$L$11="○"</formula>
    </cfRule>
  </conditionalFormatting>
  <conditionalFormatting sqref="J30">
    <cfRule type="expression" dxfId="139" priority="33" stopIfTrue="1">
      <formula>$L$13="○"</formula>
    </cfRule>
    <cfRule type="expression" dxfId="138" priority="34" stopIfTrue="1">
      <formula>$L$11="○"</formula>
    </cfRule>
  </conditionalFormatting>
  <conditionalFormatting sqref="J31">
    <cfRule type="expression" dxfId="137" priority="31" stopIfTrue="1">
      <formula>$L$13="○"</formula>
    </cfRule>
    <cfRule type="expression" dxfId="136" priority="32" stopIfTrue="1">
      <formula>$L$11="○"</formula>
    </cfRule>
  </conditionalFormatting>
  <conditionalFormatting sqref="J32">
    <cfRule type="expression" dxfId="135" priority="29" stopIfTrue="1">
      <formula>$L$13="○"</formula>
    </cfRule>
    <cfRule type="expression" dxfId="134" priority="30" stopIfTrue="1">
      <formula>$L$11="○"</formula>
    </cfRule>
  </conditionalFormatting>
  <conditionalFormatting sqref="J33">
    <cfRule type="expression" dxfId="133" priority="27" stopIfTrue="1">
      <formula>$L$13="○"</formula>
    </cfRule>
    <cfRule type="expression" dxfId="132" priority="28" stopIfTrue="1">
      <formula>$L$11="○"</formula>
    </cfRule>
  </conditionalFormatting>
  <conditionalFormatting sqref="J34">
    <cfRule type="expression" dxfId="131" priority="25" stopIfTrue="1">
      <formula>$L$13="○"</formula>
    </cfRule>
    <cfRule type="expression" dxfId="130" priority="26" stopIfTrue="1">
      <formula>$L$11="○"</formula>
    </cfRule>
  </conditionalFormatting>
  <conditionalFormatting sqref="J35">
    <cfRule type="expression" dxfId="129" priority="23" stopIfTrue="1">
      <formula>$L$13="○"</formula>
    </cfRule>
    <cfRule type="expression" dxfId="128" priority="24" stopIfTrue="1">
      <formula>$L$11="○"</formula>
    </cfRule>
  </conditionalFormatting>
  <conditionalFormatting sqref="J36">
    <cfRule type="expression" dxfId="127" priority="21" stopIfTrue="1">
      <formula>$L$13="○"</formula>
    </cfRule>
    <cfRule type="expression" dxfId="126" priority="22" stopIfTrue="1">
      <formula>$L$11="○"</formula>
    </cfRule>
  </conditionalFormatting>
  <conditionalFormatting sqref="J37">
    <cfRule type="expression" dxfId="125" priority="19" stopIfTrue="1">
      <formula>$L$13="○"</formula>
    </cfRule>
    <cfRule type="expression" dxfId="124" priority="20" stopIfTrue="1">
      <formula>$L$11="○"</formula>
    </cfRule>
  </conditionalFormatting>
  <conditionalFormatting sqref="J38">
    <cfRule type="expression" dxfId="123" priority="17" stopIfTrue="1">
      <formula>$L$13="○"</formula>
    </cfRule>
    <cfRule type="expression" dxfId="122" priority="18" stopIfTrue="1">
      <formula>$L$11="○"</formula>
    </cfRule>
  </conditionalFormatting>
  <conditionalFormatting sqref="J39">
    <cfRule type="expression" dxfId="121" priority="15" stopIfTrue="1">
      <formula>$L$13="○"</formula>
    </cfRule>
    <cfRule type="expression" dxfId="120" priority="16" stopIfTrue="1">
      <formula>$L$11="○"</formula>
    </cfRule>
  </conditionalFormatting>
  <conditionalFormatting sqref="J40">
    <cfRule type="expression" dxfId="119" priority="13" stopIfTrue="1">
      <formula>$L$13="○"</formula>
    </cfRule>
    <cfRule type="expression" dxfId="118" priority="14" stopIfTrue="1">
      <formula>$L$11="○"</formula>
    </cfRule>
  </conditionalFormatting>
  <conditionalFormatting sqref="J41">
    <cfRule type="expression" dxfId="117" priority="11" stopIfTrue="1">
      <formula>$L$13="○"</formula>
    </cfRule>
    <cfRule type="expression" dxfId="116" priority="12" stopIfTrue="1">
      <formula>$L$11="○"</formula>
    </cfRule>
  </conditionalFormatting>
  <conditionalFormatting sqref="J42">
    <cfRule type="expression" dxfId="115" priority="9" stopIfTrue="1">
      <formula>$L$13="○"</formula>
    </cfRule>
    <cfRule type="expression" dxfId="114" priority="10" stopIfTrue="1">
      <formula>$L$11="○"</formula>
    </cfRule>
  </conditionalFormatting>
  <conditionalFormatting sqref="J43">
    <cfRule type="expression" dxfId="113" priority="7" stopIfTrue="1">
      <formula>$L$13="○"</formula>
    </cfRule>
    <cfRule type="expression" dxfId="112" priority="8" stopIfTrue="1">
      <formula>$L$11="○"</formula>
    </cfRule>
  </conditionalFormatting>
  <conditionalFormatting sqref="J43">
    <cfRule type="expression" dxfId="111" priority="5" stopIfTrue="1">
      <formula>$L$13="○"</formula>
    </cfRule>
    <cfRule type="expression" dxfId="110" priority="6" stopIfTrue="1">
      <formula>$L$11="○"</formula>
    </cfRule>
  </conditionalFormatting>
  <conditionalFormatting sqref="J44">
    <cfRule type="expression" dxfId="109" priority="3" stopIfTrue="1">
      <formula>$L$13="○"</formula>
    </cfRule>
    <cfRule type="expression" dxfId="108" priority="4" stopIfTrue="1">
      <formula>$L$11="○"</formula>
    </cfRule>
  </conditionalFormatting>
  <conditionalFormatting sqref="D20:D44">
    <cfRule type="expression" dxfId="107" priority="1" stopIfTrue="1">
      <formula>$L$13="○"</formula>
    </cfRule>
    <cfRule type="expression" dxfId="106" priority="2" stopIfTrue="1">
      <formula>$L$11="○"</formula>
    </cfRule>
  </conditionalFormatting>
  <dataValidations count="3">
    <dataValidation type="decimal" imeMode="off" operator="greaterThan" allowBlank="1" showInputMessage="1" showErrorMessage="1" sqref="H45">
      <formula1>0</formula1>
    </dataValidation>
    <dataValidation type="list" allowBlank="1" showInputMessage="1" showErrorMessage="1" sqref="L8:T9">
      <formula1>$AM$132:$AM$161</formula1>
    </dataValidation>
    <dataValidation type="list" allowBlank="1" showInputMessage="1" showErrorMessage="1" sqref="L11:O14">
      <formula1>$AA$11:$AA$12</formula1>
    </dataValidation>
  </dataValidations>
  <printOptions horizontalCentered="1" verticalCentered="1"/>
  <pageMargins left="0.78740157480314965" right="0.59055118110236227" top="0.19685039370078741" bottom="0.19685039370078741" header="0.31496062992125984" footer="0.31496062992125984"/>
  <pageSetup paperSize="9" scale="75" orientation="portrait" verticalDpi="300" r:id="rId1"/>
  <colBreaks count="1" manualBreakCount="1">
    <brk id="33" max="1048575"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tabColor rgb="FFFFFF00"/>
    <pageSetUpPr fitToPage="1"/>
  </sheetPr>
  <dimension ref="A1:AO63"/>
  <sheetViews>
    <sheetView showGridLines="0" view="pageBreakPreview" topLeftCell="A7" zoomScaleNormal="100" zoomScaleSheetLayoutView="100" workbookViewId="0">
      <selection activeCell="D10" sqref="D10:E12"/>
    </sheetView>
  </sheetViews>
  <sheetFormatPr defaultColWidth="6.5" defaultRowHeight="13.5"/>
  <cols>
    <col min="1" max="13" width="6.5" style="11"/>
    <col min="14" max="14" width="2.5" style="11" customWidth="1"/>
    <col min="15" max="16384" width="6.5" style="11"/>
  </cols>
  <sheetData>
    <row r="1" spans="1:14" ht="24">
      <c r="A1" s="9"/>
      <c r="B1" s="9"/>
      <c r="C1" s="9"/>
      <c r="D1" s="9"/>
      <c r="E1" s="9"/>
      <c r="F1" s="9"/>
      <c r="G1" s="9"/>
      <c r="H1" s="9"/>
      <c r="I1" s="9"/>
      <c r="J1" s="120"/>
      <c r="K1" s="637" t="s">
        <v>431</v>
      </c>
      <c r="L1" s="637"/>
      <c r="M1" s="637"/>
      <c r="N1" s="9"/>
    </row>
    <row r="2" spans="1:14" ht="13.5" customHeight="1">
      <c r="A2" s="9"/>
      <c r="B2" s="9"/>
      <c r="C2" s="9"/>
      <c r="D2" s="9"/>
      <c r="E2" s="9"/>
      <c r="F2" s="9"/>
      <c r="G2" s="9"/>
      <c r="H2" s="9"/>
      <c r="I2" s="9"/>
      <c r="J2" s="9"/>
      <c r="K2" s="579" t="s">
        <v>362</v>
      </c>
      <c r="L2" s="579"/>
      <c r="M2" s="579"/>
      <c r="N2" s="9"/>
    </row>
    <row r="3" spans="1:14" ht="13.5" customHeight="1">
      <c r="A3" s="9"/>
      <c r="B3" s="9"/>
      <c r="C3" s="9"/>
      <c r="D3" s="9"/>
      <c r="E3" s="9"/>
      <c r="F3" s="9"/>
      <c r="G3" s="9"/>
      <c r="H3" s="9"/>
      <c r="I3" s="9"/>
      <c r="J3" s="9"/>
      <c r="K3" s="579"/>
      <c r="L3" s="579"/>
      <c r="M3" s="579"/>
      <c r="N3" s="9"/>
    </row>
    <row r="4" spans="1:14">
      <c r="A4" s="9"/>
      <c r="B4" s="9"/>
      <c r="C4" s="9"/>
      <c r="D4" s="9"/>
      <c r="E4" s="9"/>
      <c r="F4" s="9"/>
      <c r="G4" s="9"/>
      <c r="H4" s="9"/>
      <c r="I4" s="9"/>
      <c r="J4" s="9"/>
      <c r="K4" s="579"/>
      <c r="L4" s="579"/>
      <c r="M4" s="579"/>
      <c r="N4" s="9"/>
    </row>
    <row r="5" spans="1:14">
      <c r="A5" s="9"/>
      <c r="B5" s="9"/>
      <c r="C5" s="9"/>
      <c r="D5" s="9"/>
      <c r="E5" s="9"/>
      <c r="F5" s="9"/>
      <c r="G5" s="9"/>
      <c r="H5" s="9"/>
      <c r="I5" s="9"/>
      <c r="J5" s="9"/>
      <c r="K5" s="9"/>
      <c r="L5" s="9"/>
      <c r="M5" s="9"/>
      <c r="N5" s="9"/>
    </row>
    <row r="6" spans="1:14">
      <c r="A6" s="9"/>
      <c r="B6" s="9"/>
      <c r="C6" s="9"/>
      <c r="D6" s="9"/>
      <c r="E6" s="9"/>
      <c r="F6" s="9"/>
      <c r="G6" s="9"/>
      <c r="H6" s="9"/>
      <c r="I6" s="9"/>
      <c r="J6" s="9"/>
      <c r="K6" s="9"/>
      <c r="L6" s="9"/>
      <c r="M6" s="9"/>
      <c r="N6" s="9"/>
    </row>
    <row r="7" spans="1:14" ht="17.25">
      <c r="A7" s="423" t="s">
        <v>180</v>
      </c>
      <c r="B7" s="423"/>
      <c r="C7" s="423"/>
      <c r="D7" s="423"/>
      <c r="E7" s="423"/>
      <c r="F7" s="423"/>
      <c r="G7" s="423"/>
      <c r="H7" s="423"/>
      <c r="I7" s="423"/>
      <c r="J7" s="423"/>
      <c r="K7" s="423"/>
      <c r="L7" s="423"/>
      <c r="M7" s="423"/>
      <c r="N7" s="9"/>
    </row>
    <row r="8" spans="1:14">
      <c r="A8" s="174"/>
      <c r="B8" s="174"/>
      <c r="C8" s="174"/>
      <c r="D8" s="174"/>
      <c r="E8" s="174"/>
      <c r="F8" s="174"/>
      <c r="G8" s="174"/>
      <c r="H8" s="174"/>
      <c r="I8" s="174"/>
      <c r="J8" s="174"/>
      <c r="K8" s="174"/>
      <c r="L8" s="174"/>
      <c r="M8" s="174"/>
      <c r="N8" s="9"/>
    </row>
    <row r="9" spans="1:14">
      <c r="A9" s="9"/>
      <c r="B9" s="9"/>
      <c r="C9" s="9"/>
      <c r="D9" s="9"/>
      <c r="E9" s="9"/>
      <c r="F9" s="9"/>
      <c r="G9" s="9"/>
      <c r="H9" s="9"/>
      <c r="I9" s="9"/>
      <c r="J9" s="9"/>
      <c r="K9" s="9"/>
      <c r="L9" s="9"/>
      <c r="M9" s="9"/>
      <c r="N9" s="9"/>
    </row>
    <row r="10" spans="1:14" ht="13.5" customHeight="1">
      <c r="A10" s="9"/>
      <c r="B10" s="425" t="s">
        <v>76</v>
      </c>
      <c r="C10" s="426"/>
      <c r="D10" s="431"/>
      <c r="E10" s="432"/>
      <c r="F10" s="437" t="s">
        <v>81</v>
      </c>
      <c r="G10" s="438"/>
      <c r="H10" s="438"/>
      <c r="I10" s="438"/>
      <c r="J10" s="438"/>
      <c r="K10" s="438"/>
      <c r="L10" s="439"/>
      <c r="M10" s="10" t="s">
        <v>85</v>
      </c>
      <c r="N10" s="9"/>
    </row>
    <row r="11" spans="1:14" ht="13.5" customHeight="1">
      <c r="A11" s="9"/>
      <c r="B11" s="427"/>
      <c r="C11" s="428"/>
      <c r="D11" s="433"/>
      <c r="E11" s="434"/>
      <c r="F11" s="440"/>
      <c r="G11" s="441"/>
      <c r="H11" s="441"/>
      <c r="I11" s="441"/>
      <c r="J11" s="441"/>
      <c r="K11" s="441"/>
      <c r="L11" s="442"/>
      <c r="M11" s="10"/>
      <c r="N11" s="9"/>
    </row>
    <row r="12" spans="1:14">
      <c r="A12" s="9"/>
      <c r="B12" s="427"/>
      <c r="C12" s="428"/>
      <c r="D12" s="435"/>
      <c r="E12" s="436"/>
      <c r="F12" s="443"/>
      <c r="G12" s="443"/>
      <c r="H12" s="443"/>
      <c r="I12" s="443"/>
      <c r="J12" s="443"/>
      <c r="K12" s="443"/>
      <c r="L12" s="444"/>
      <c r="M12" s="10"/>
      <c r="N12" s="9"/>
    </row>
    <row r="13" spans="1:14">
      <c r="A13" s="9"/>
      <c r="B13" s="427"/>
      <c r="C13" s="428"/>
      <c r="D13" s="431"/>
      <c r="E13" s="432"/>
      <c r="F13" s="437" t="s">
        <v>82</v>
      </c>
      <c r="G13" s="438"/>
      <c r="H13" s="438"/>
      <c r="I13" s="438"/>
      <c r="J13" s="438"/>
      <c r="K13" s="438"/>
      <c r="L13" s="439"/>
      <c r="M13" s="10" t="s">
        <v>85</v>
      </c>
      <c r="N13" s="9"/>
    </row>
    <row r="14" spans="1:14">
      <c r="A14" s="9"/>
      <c r="B14" s="427"/>
      <c r="C14" s="428"/>
      <c r="D14" s="433"/>
      <c r="E14" s="434"/>
      <c r="F14" s="440"/>
      <c r="G14" s="441"/>
      <c r="H14" s="441"/>
      <c r="I14" s="441"/>
      <c r="J14" s="441"/>
      <c r="K14" s="441"/>
      <c r="L14" s="442"/>
      <c r="M14" s="10"/>
      <c r="N14" s="9"/>
    </row>
    <row r="15" spans="1:14">
      <c r="A15" s="9"/>
      <c r="B15" s="429"/>
      <c r="C15" s="430"/>
      <c r="D15" s="435"/>
      <c r="E15" s="436"/>
      <c r="F15" s="443"/>
      <c r="G15" s="443"/>
      <c r="H15" s="443"/>
      <c r="I15" s="443"/>
      <c r="J15" s="443"/>
      <c r="K15" s="443"/>
      <c r="L15" s="444"/>
      <c r="M15" s="9"/>
      <c r="N15" s="9"/>
    </row>
    <row r="16" spans="1:14">
      <c r="A16" s="9"/>
      <c r="B16" s="13"/>
      <c r="C16" s="13"/>
      <c r="D16" s="31" t="str">
        <f>IF(COUNTBLANK(D10:E15)=12,"　↑　該当する方に○",IF(COUNTBLANK(D10:E15)=10,"　↑　どちらか一方に○",""))</f>
        <v>　↑　該当する方に○</v>
      </c>
      <c r="E16" s="32"/>
      <c r="F16" s="13"/>
      <c r="G16" s="13"/>
      <c r="H16" s="13"/>
      <c r="I16" s="13"/>
      <c r="J16" s="13"/>
      <c r="K16" s="13"/>
      <c r="L16" s="13"/>
      <c r="M16" s="9"/>
      <c r="N16" s="9"/>
    </row>
    <row r="17" spans="1:41">
      <c r="A17" s="9"/>
      <c r="B17" s="13"/>
      <c r="C17" s="13"/>
      <c r="D17" s="13"/>
      <c r="E17" s="13"/>
      <c r="F17" s="13"/>
      <c r="G17" s="13"/>
      <c r="H17" s="13"/>
      <c r="I17" s="13"/>
      <c r="J17" s="13"/>
      <c r="K17" s="13"/>
      <c r="L17" s="13"/>
      <c r="M17" s="9"/>
      <c r="N17" s="9"/>
    </row>
    <row r="18" spans="1:41">
      <c r="A18" s="9"/>
      <c r="B18" s="13"/>
      <c r="C18" s="13"/>
      <c r="D18" s="13"/>
      <c r="E18" s="13"/>
      <c r="F18" s="13"/>
      <c r="G18" s="13"/>
      <c r="H18" s="13"/>
      <c r="I18" s="13"/>
      <c r="J18" s="13"/>
      <c r="K18" s="13"/>
      <c r="L18" s="13"/>
      <c r="M18" s="9"/>
      <c r="N18" s="9"/>
    </row>
    <row r="19" spans="1:41">
      <c r="A19" s="9"/>
      <c r="B19" s="13"/>
      <c r="C19" s="13"/>
      <c r="D19" s="13"/>
      <c r="E19" s="13"/>
      <c r="F19" s="13"/>
      <c r="G19" s="13"/>
      <c r="H19" s="13"/>
      <c r="I19" s="13"/>
      <c r="J19" s="13"/>
      <c r="K19" s="13"/>
      <c r="L19" s="13"/>
      <c r="M19" s="9"/>
      <c r="N19" s="9"/>
    </row>
    <row r="20" spans="1:41">
      <c r="A20" s="9"/>
      <c r="B20" s="9"/>
      <c r="C20" s="13"/>
      <c r="D20" s="13"/>
      <c r="E20" s="13"/>
      <c r="F20" s="13"/>
      <c r="G20" s="13"/>
      <c r="H20" s="13"/>
      <c r="I20" s="13"/>
      <c r="J20" s="13"/>
      <c r="K20" s="13"/>
      <c r="L20" s="13"/>
      <c r="M20" s="9"/>
      <c r="N20" s="9"/>
      <c r="AO20" s="9"/>
    </row>
    <row r="21" spans="1:41">
      <c r="A21" s="9"/>
      <c r="B21" s="13"/>
      <c r="C21" s="13"/>
      <c r="D21" s="13"/>
      <c r="E21" s="13"/>
      <c r="F21" s="13"/>
      <c r="G21" s="13"/>
      <c r="H21" s="13"/>
      <c r="I21" s="13"/>
      <c r="J21" s="13"/>
      <c r="K21" s="13"/>
      <c r="L21" s="13"/>
      <c r="M21" s="9"/>
      <c r="N21" s="9"/>
    </row>
    <row r="22" spans="1:41">
      <c r="A22" s="9"/>
      <c r="B22" s="580" t="s">
        <v>260</v>
      </c>
      <c r="C22" s="581"/>
      <c r="D22" s="582"/>
      <c r="E22" s="583"/>
      <c r="F22" s="583"/>
      <c r="G22" s="583"/>
      <c r="H22" s="583"/>
      <c r="I22" s="583"/>
      <c r="J22" s="583"/>
      <c r="K22" s="583"/>
      <c r="L22" s="584"/>
      <c r="M22" s="9"/>
      <c r="N22" s="9"/>
    </row>
    <row r="23" spans="1:41">
      <c r="A23" s="9"/>
      <c r="B23" s="581"/>
      <c r="C23" s="581"/>
      <c r="D23" s="585"/>
      <c r="E23" s="586"/>
      <c r="F23" s="586"/>
      <c r="G23" s="586"/>
      <c r="H23" s="586"/>
      <c r="I23" s="586"/>
      <c r="J23" s="586"/>
      <c r="K23" s="586"/>
      <c r="L23" s="587"/>
      <c r="M23" s="9"/>
      <c r="N23" s="9"/>
    </row>
    <row r="24" spans="1:41">
      <c r="A24" s="9"/>
      <c r="B24" s="581"/>
      <c r="C24" s="581"/>
      <c r="D24" s="588"/>
      <c r="E24" s="589"/>
      <c r="F24" s="589"/>
      <c r="G24" s="589"/>
      <c r="H24" s="589"/>
      <c r="I24" s="589"/>
      <c r="J24" s="589"/>
      <c r="K24" s="589"/>
      <c r="L24" s="590"/>
      <c r="M24" s="9"/>
      <c r="N24" s="9"/>
    </row>
    <row r="25" spans="1:41">
      <c r="A25" s="9"/>
      <c r="B25" s="581" t="s">
        <v>184</v>
      </c>
      <c r="C25" s="581"/>
      <c r="D25" s="582"/>
      <c r="E25" s="583"/>
      <c r="F25" s="583"/>
      <c r="G25" s="583"/>
      <c r="H25" s="583"/>
      <c r="I25" s="583"/>
      <c r="J25" s="583"/>
      <c r="K25" s="583"/>
      <c r="L25" s="584"/>
      <c r="M25" s="9"/>
      <c r="N25" s="9"/>
    </row>
    <row r="26" spans="1:41">
      <c r="A26" s="9"/>
      <c r="B26" s="581"/>
      <c r="C26" s="581"/>
      <c r="D26" s="585"/>
      <c r="E26" s="586"/>
      <c r="F26" s="586"/>
      <c r="G26" s="586"/>
      <c r="H26" s="586"/>
      <c r="I26" s="586"/>
      <c r="J26" s="586"/>
      <c r="K26" s="586"/>
      <c r="L26" s="587"/>
      <c r="M26" s="9"/>
      <c r="N26" s="9"/>
    </row>
    <row r="27" spans="1:41">
      <c r="A27" s="9"/>
      <c r="B27" s="581"/>
      <c r="C27" s="581"/>
      <c r="D27" s="588"/>
      <c r="E27" s="589"/>
      <c r="F27" s="589"/>
      <c r="G27" s="589"/>
      <c r="H27" s="589"/>
      <c r="I27" s="589"/>
      <c r="J27" s="589"/>
      <c r="K27" s="589"/>
      <c r="L27" s="590"/>
      <c r="M27" s="9"/>
      <c r="N27" s="9"/>
    </row>
    <row r="28" spans="1:41">
      <c r="A28" s="9"/>
      <c r="B28" s="591" t="s">
        <v>261</v>
      </c>
      <c r="C28" s="591"/>
      <c r="D28" s="582"/>
      <c r="E28" s="583"/>
      <c r="F28" s="583"/>
      <c r="G28" s="583"/>
      <c r="H28" s="583"/>
      <c r="I28" s="583"/>
      <c r="J28" s="583"/>
      <c r="K28" s="583"/>
      <c r="L28" s="584"/>
      <c r="M28" s="9"/>
      <c r="N28" s="9"/>
    </row>
    <row r="29" spans="1:41">
      <c r="A29" s="9"/>
      <c r="B29" s="591"/>
      <c r="C29" s="591"/>
      <c r="D29" s="585"/>
      <c r="E29" s="586"/>
      <c r="F29" s="586"/>
      <c r="G29" s="586"/>
      <c r="H29" s="586"/>
      <c r="I29" s="586"/>
      <c r="J29" s="586"/>
      <c r="K29" s="586"/>
      <c r="L29" s="587"/>
      <c r="M29" s="9"/>
      <c r="N29" s="9"/>
    </row>
    <row r="30" spans="1:41">
      <c r="A30" s="9"/>
      <c r="B30" s="591"/>
      <c r="C30" s="591"/>
      <c r="D30" s="588"/>
      <c r="E30" s="589"/>
      <c r="F30" s="589"/>
      <c r="G30" s="589"/>
      <c r="H30" s="589"/>
      <c r="I30" s="589"/>
      <c r="J30" s="589"/>
      <c r="K30" s="589"/>
      <c r="L30" s="590"/>
      <c r="M30" s="9"/>
      <c r="N30" s="9"/>
    </row>
    <row r="31" spans="1:41">
      <c r="A31" s="9"/>
      <c r="B31" s="581" t="s">
        <v>18</v>
      </c>
      <c r="C31" s="581"/>
      <c r="D31" s="592"/>
      <c r="E31" s="593"/>
      <c r="F31" s="593"/>
      <c r="G31" s="593"/>
      <c r="H31" s="593"/>
      <c r="I31" s="593"/>
      <c r="J31" s="593"/>
      <c r="K31" s="598" t="s">
        <v>163</v>
      </c>
      <c r="L31" s="599"/>
      <c r="M31" s="9"/>
      <c r="N31" s="9"/>
    </row>
    <row r="32" spans="1:41">
      <c r="A32" s="9"/>
      <c r="B32" s="581"/>
      <c r="C32" s="581"/>
      <c r="D32" s="594"/>
      <c r="E32" s="595"/>
      <c r="F32" s="595"/>
      <c r="G32" s="595"/>
      <c r="H32" s="595"/>
      <c r="I32" s="595"/>
      <c r="J32" s="595"/>
      <c r="K32" s="600"/>
      <c r="L32" s="601"/>
      <c r="M32" s="56"/>
      <c r="N32" s="9"/>
    </row>
    <row r="33" spans="1:14">
      <c r="A33" s="9"/>
      <c r="B33" s="581"/>
      <c r="C33" s="581"/>
      <c r="D33" s="596"/>
      <c r="E33" s="597"/>
      <c r="F33" s="597"/>
      <c r="G33" s="597"/>
      <c r="H33" s="597"/>
      <c r="I33" s="597"/>
      <c r="J33" s="597"/>
      <c r="K33" s="602"/>
      <c r="L33" s="603"/>
      <c r="M33" s="9"/>
      <c r="N33" s="9"/>
    </row>
    <row r="34" spans="1:14" ht="13.5" customHeight="1">
      <c r="A34" s="9"/>
      <c r="B34" s="425" t="s">
        <v>19</v>
      </c>
      <c r="C34" s="426"/>
      <c r="D34" s="604"/>
      <c r="E34" s="606" t="s">
        <v>66</v>
      </c>
      <c r="F34" s="607"/>
      <c r="G34" s="606" t="s">
        <v>67</v>
      </c>
      <c r="H34" s="607"/>
      <c r="I34" s="606" t="s">
        <v>68</v>
      </c>
      <c r="J34" s="607"/>
      <c r="K34" s="608" t="s">
        <v>126</v>
      </c>
      <c r="L34" s="609"/>
      <c r="M34" s="9"/>
      <c r="N34" s="9"/>
    </row>
    <row r="35" spans="1:14" ht="13.5" customHeight="1">
      <c r="A35" s="9"/>
      <c r="B35" s="427"/>
      <c r="C35" s="428"/>
      <c r="D35" s="605"/>
      <c r="E35" s="462"/>
      <c r="F35" s="465"/>
      <c r="G35" s="462"/>
      <c r="H35" s="465"/>
      <c r="I35" s="462"/>
      <c r="J35" s="465"/>
      <c r="K35" s="610"/>
      <c r="L35" s="611"/>
      <c r="M35" s="9"/>
      <c r="N35" s="9"/>
    </row>
    <row r="36" spans="1:14" ht="13.5" customHeight="1">
      <c r="A36" s="9"/>
      <c r="B36" s="427"/>
      <c r="C36" s="428"/>
      <c r="D36" s="605"/>
      <c r="E36" s="462" t="s">
        <v>66</v>
      </c>
      <c r="F36" s="465"/>
      <c r="G36" s="462" t="s">
        <v>67</v>
      </c>
      <c r="H36" s="465"/>
      <c r="I36" s="462" t="s">
        <v>68</v>
      </c>
      <c r="J36" s="465"/>
      <c r="K36" s="610" t="s">
        <v>127</v>
      </c>
      <c r="L36" s="611"/>
      <c r="M36" s="9"/>
      <c r="N36" s="9"/>
    </row>
    <row r="37" spans="1:14" ht="13.5" customHeight="1">
      <c r="A37" s="9"/>
      <c r="B37" s="429"/>
      <c r="C37" s="430"/>
      <c r="D37" s="612"/>
      <c r="E37" s="613"/>
      <c r="F37" s="614"/>
      <c r="G37" s="613"/>
      <c r="H37" s="614"/>
      <c r="I37" s="613"/>
      <c r="J37" s="614"/>
      <c r="K37" s="615"/>
      <c r="L37" s="616"/>
      <c r="M37" s="9"/>
      <c r="N37" s="9"/>
    </row>
    <row r="38" spans="1:14" ht="13.5" customHeight="1">
      <c r="A38" s="9"/>
      <c r="B38" s="617" t="s">
        <v>441</v>
      </c>
      <c r="C38" s="618"/>
      <c r="D38" s="605"/>
      <c r="E38" s="462" t="s">
        <v>66</v>
      </c>
      <c r="F38" s="465"/>
      <c r="G38" s="462" t="s">
        <v>67</v>
      </c>
      <c r="H38" s="465"/>
      <c r="I38" s="462" t="s">
        <v>68</v>
      </c>
      <c r="J38" s="465"/>
      <c r="K38" s="610" t="s">
        <v>69</v>
      </c>
      <c r="L38" s="611"/>
      <c r="M38" s="9"/>
      <c r="N38" s="9"/>
    </row>
    <row r="39" spans="1:14" ht="13.5" customHeight="1">
      <c r="A39" s="9"/>
      <c r="B39" s="618"/>
      <c r="C39" s="618"/>
      <c r="D39" s="605"/>
      <c r="E39" s="462"/>
      <c r="F39" s="465"/>
      <c r="G39" s="462"/>
      <c r="H39" s="465"/>
      <c r="I39" s="462"/>
      <c r="J39" s="465"/>
      <c r="K39" s="610"/>
      <c r="L39" s="611"/>
      <c r="M39" s="9"/>
      <c r="N39" s="9"/>
    </row>
    <row r="40" spans="1:14" ht="18" customHeight="1">
      <c r="A40" s="9"/>
      <c r="B40" s="618"/>
      <c r="C40" s="618"/>
      <c r="D40" s="612"/>
      <c r="E40" s="613"/>
      <c r="F40" s="614"/>
      <c r="G40" s="613"/>
      <c r="H40" s="614"/>
      <c r="I40" s="613"/>
      <c r="J40" s="614"/>
      <c r="K40" s="615"/>
      <c r="L40" s="616"/>
      <c r="M40" s="9"/>
      <c r="N40" s="9"/>
    </row>
    <row r="41" spans="1:14" ht="13.5" customHeight="1">
      <c r="A41" s="10" t="s">
        <v>150</v>
      </c>
      <c r="B41" s="638" t="s">
        <v>20</v>
      </c>
      <c r="C41" s="639"/>
      <c r="D41" s="642"/>
      <c r="E41" s="643" t="s">
        <v>150</v>
      </c>
      <c r="F41" s="643"/>
      <c r="G41" s="644" t="s">
        <v>164</v>
      </c>
      <c r="H41" s="645"/>
      <c r="I41" s="646"/>
      <c r="J41" s="647"/>
      <c r="K41" s="647"/>
      <c r="L41" s="648"/>
      <c r="M41" s="9"/>
      <c r="N41" s="9"/>
    </row>
    <row r="42" spans="1:14" ht="13.5" customHeight="1">
      <c r="A42" s="10"/>
      <c r="B42" s="640"/>
      <c r="C42" s="641"/>
      <c r="D42" s="642"/>
      <c r="E42" s="643"/>
      <c r="F42" s="643"/>
      <c r="G42" s="644"/>
      <c r="H42" s="645"/>
      <c r="I42" s="649"/>
      <c r="J42" s="650"/>
      <c r="K42" s="650"/>
      <c r="L42" s="651"/>
      <c r="M42" s="9"/>
      <c r="N42" s="9"/>
    </row>
    <row r="43" spans="1:14" ht="13.5" customHeight="1">
      <c r="A43" s="10"/>
      <c r="B43" s="655" t="str">
        <f>IF(AND(D10="○",D13=""),IF(AND(D41="○",D43=""),"",IF(AND(D41="",D43="○"),"","どちらかに○→")),"")</f>
        <v/>
      </c>
      <c r="C43" s="656"/>
      <c r="D43" s="642"/>
      <c r="E43" s="659" t="s">
        <v>212</v>
      </c>
      <c r="F43" s="660"/>
      <c r="G43" s="645"/>
      <c r="H43" s="645"/>
      <c r="I43" s="649"/>
      <c r="J43" s="650"/>
      <c r="K43" s="650"/>
      <c r="L43" s="651"/>
      <c r="M43" s="9"/>
      <c r="N43" s="9"/>
    </row>
    <row r="44" spans="1:14" ht="13.5" customHeight="1">
      <c r="A44" s="9"/>
      <c r="B44" s="657"/>
      <c r="C44" s="658"/>
      <c r="D44" s="642"/>
      <c r="E44" s="661"/>
      <c r="F44" s="662"/>
      <c r="G44" s="645"/>
      <c r="H44" s="645"/>
      <c r="I44" s="652"/>
      <c r="J44" s="653"/>
      <c r="K44" s="653"/>
      <c r="L44" s="654"/>
      <c r="M44" s="9"/>
      <c r="N44" s="9"/>
    </row>
    <row r="45" spans="1:14" ht="13.5" customHeight="1">
      <c r="A45" s="9"/>
      <c r="B45" s="619" t="s">
        <v>21</v>
      </c>
      <c r="C45" s="620"/>
      <c r="D45" s="623"/>
      <c r="E45" s="624"/>
      <c r="F45" s="624"/>
      <c r="G45" s="624"/>
      <c r="H45" s="624"/>
      <c r="I45" s="624"/>
      <c r="J45" s="624"/>
      <c r="K45" s="624"/>
      <c r="L45" s="625"/>
      <c r="M45" s="9"/>
      <c r="N45" s="9"/>
    </row>
    <row r="46" spans="1:14" ht="13.5" customHeight="1">
      <c r="A46" s="9"/>
      <c r="B46" s="621"/>
      <c r="C46" s="622"/>
      <c r="D46" s="626"/>
      <c r="E46" s="627"/>
      <c r="F46" s="627"/>
      <c r="G46" s="627"/>
      <c r="H46" s="627"/>
      <c r="I46" s="627"/>
      <c r="J46" s="627"/>
      <c r="K46" s="627"/>
      <c r="L46" s="628"/>
      <c r="M46" s="9"/>
      <c r="N46" s="9"/>
    </row>
    <row r="47" spans="1:14">
      <c r="A47" s="9"/>
      <c r="B47" s="632" t="s">
        <v>73</v>
      </c>
      <c r="C47" s="633"/>
      <c r="D47" s="626"/>
      <c r="E47" s="627"/>
      <c r="F47" s="627"/>
      <c r="G47" s="627"/>
      <c r="H47" s="627"/>
      <c r="I47" s="627"/>
      <c r="J47" s="627"/>
      <c r="K47" s="627"/>
      <c r="L47" s="628"/>
      <c r="M47" s="9"/>
      <c r="N47" s="9"/>
    </row>
    <row r="48" spans="1:14">
      <c r="A48" s="9"/>
      <c r="B48" s="634"/>
      <c r="C48" s="633"/>
      <c r="D48" s="626"/>
      <c r="E48" s="627"/>
      <c r="F48" s="627"/>
      <c r="G48" s="627"/>
      <c r="H48" s="627"/>
      <c r="I48" s="627"/>
      <c r="J48" s="627"/>
      <c r="K48" s="627"/>
      <c r="L48" s="628"/>
      <c r="M48" s="9"/>
      <c r="N48" s="9"/>
    </row>
    <row r="49" spans="1:14">
      <c r="A49" s="9"/>
      <c r="B49" s="634"/>
      <c r="C49" s="633"/>
      <c r="D49" s="626"/>
      <c r="E49" s="627"/>
      <c r="F49" s="627"/>
      <c r="G49" s="627"/>
      <c r="H49" s="627"/>
      <c r="I49" s="627"/>
      <c r="J49" s="627"/>
      <c r="K49" s="627"/>
      <c r="L49" s="628"/>
      <c r="M49" s="9"/>
      <c r="N49" s="9"/>
    </row>
    <row r="50" spans="1:14">
      <c r="A50" s="9"/>
      <c r="B50" s="635"/>
      <c r="C50" s="636"/>
      <c r="D50" s="629"/>
      <c r="E50" s="630"/>
      <c r="F50" s="630"/>
      <c r="G50" s="630"/>
      <c r="H50" s="630"/>
      <c r="I50" s="630"/>
      <c r="J50" s="630"/>
      <c r="K50" s="630"/>
      <c r="L50" s="631"/>
      <c r="M50" s="9"/>
      <c r="N50" s="9"/>
    </row>
    <row r="51" spans="1:14">
      <c r="A51" s="9"/>
      <c r="B51" s="9"/>
      <c r="C51" s="9"/>
      <c r="D51" s="9"/>
      <c r="E51" s="9"/>
      <c r="F51" s="9"/>
      <c r="G51" s="9"/>
      <c r="H51" s="9"/>
      <c r="I51" s="9"/>
      <c r="J51" s="9"/>
      <c r="K51" s="9"/>
      <c r="L51" s="9"/>
      <c r="M51" s="9"/>
      <c r="N51" s="9"/>
    </row>
    <row r="52" spans="1:14" ht="14.25">
      <c r="A52" s="9"/>
      <c r="B52" s="94" t="s">
        <v>186</v>
      </c>
      <c r="C52" s="9"/>
      <c r="D52" s="9"/>
      <c r="E52" s="9"/>
      <c r="F52" s="9"/>
      <c r="G52" s="9"/>
      <c r="H52" s="9"/>
      <c r="I52" s="9"/>
      <c r="J52" s="9"/>
      <c r="K52" s="9"/>
      <c r="L52" s="9"/>
      <c r="M52" s="9"/>
      <c r="N52" s="9"/>
    </row>
    <row r="53" spans="1:14">
      <c r="A53" s="9"/>
      <c r="B53" s="9"/>
      <c r="C53" s="9"/>
      <c r="D53" s="9"/>
      <c r="E53" s="9"/>
      <c r="F53" s="9"/>
      <c r="G53" s="9"/>
      <c r="H53" s="9"/>
      <c r="I53" s="9"/>
      <c r="J53" s="9"/>
      <c r="K53" s="9"/>
      <c r="L53" s="9"/>
      <c r="M53" s="9"/>
      <c r="N53" s="9"/>
    </row>
    <row r="54" spans="1:14" s="34" customFormat="1" ht="14.25">
      <c r="A54" s="94"/>
      <c r="B54" s="33"/>
      <c r="C54" s="33"/>
      <c r="D54" s="33"/>
      <c r="E54" s="33"/>
      <c r="F54" s="33"/>
      <c r="G54" s="33"/>
      <c r="H54" s="33"/>
      <c r="I54" s="33"/>
      <c r="J54" s="33"/>
      <c r="K54" s="33"/>
      <c r="L54" s="33"/>
      <c r="M54" s="33"/>
      <c r="N54" s="33"/>
    </row>
    <row r="55" spans="1:14" s="57" customFormat="1" ht="14.25">
      <c r="A55" s="53"/>
      <c r="B55" s="84"/>
      <c r="C55" s="77"/>
      <c r="D55" s="77"/>
      <c r="E55" s="77"/>
      <c r="F55" s="77"/>
      <c r="G55" s="77"/>
      <c r="H55" s="77"/>
      <c r="I55" s="77"/>
      <c r="J55" s="77"/>
      <c r="K55" s="77"/>
      <c r="L55" s="77"/>
      <c r="M55" s="77"/>
      <c r="N55" s="36"/>
    </row>
    <row r="56" spans="1:14" s="57" customFormat="1" ht="14.25">
      <c r="A56" s="53"/>
      <c r="B56" s="77"/>
      <c r="C56" s="77"/>
      <c r="D56" s="77"/>
      <c r="E56" s="77"/>
      <c r="F56" s="77"/>
      <c r="G56" s="77"/>
      <c r="H56" s="77"/>
      <c r="I56" s="77"/>
      <c r="J56" s="77"/>
      <c r="K56" s="77"/>
      <c r="L56" s="77"/>
      <c r="M56" s="77"/>
      <c r="N56" s="36"/>
    </row>
    <row r="57" spans="1:14" s="57" customFormat="1" ht="14.25">
      <c r="A57" s="53"/>
      <c r="B57" s="77"/>
      <c r="C57" s="77"/>
      <c r="D57" s="77"/>
      <c r="E57" s="77"/>
      <c r="F57" s="77"/>
      <c r="G57" s="77"/>
      <c r="H57" s="77"/>
      <c r="I57" s="77"/>
      <c r="J57" s="77"/>
      <c r="K57" s="77"/>
      <c r="L57" s="77"/>
      <c r="M57" s="77"/>
      <c r="N57" s="36"/>
    </row>
    <row r="58" spans="1:14" s="57" customFormat="1" ht="14.25">
      <c r="A58" s="36"/>
      <c r="B58" s="36"/>
      <c r="C58" s="36"/>
      <c r="D58" s="36"/>
      <c r="E58" s="36"/>
      <c r="F58" s="36"/>
      <c r="G58" s="36"/>
      <c r="H58" s="36"/>
      <c r="I58" s="36"/>
      <c r="J58" s="36"/>
      <c r="K58" s="36"/>
      <c r="L58" s="36"/>
      <c r="M58" s="36"/>
      <c r="N58" s="36"/>
    </row>
    <row r="59" spans="1:14" s="58" customFormat="1" ht="14.25">
      <c r="A59" s="35"/>
      <c r="B59" s="77"/>
      <c r="C59" s="77"/>
      <c r="D59" s="77"/>
      <c r="E59" s="77"/>
      <c r="F59" s="77"/>
      <c r="G59" s="77"/>
      <c r="H59" s="77"/>
      <c r="I59" s="77"/>
      <c r="J59" s="77"/>
      <c r="K59" s="77"/>
      <c r="L59" s="77"/>
      <c r="M59" s="77"/>
      <c r="N59" s="92"/>
    </row>
    <row r="60" spans="1:14" ht="14.25" customHeight="1">
      <c r="A60" s="53"/>
      <c r="B60" s="77"/>
      <c r="C60" s="77"/>
      <c r="D60" s="77"/>
      <c r="E60" s="77"/>
      <c r="F60" s="77"/>
      <c r="G60" s="77"/>
      <c r="H60" s="77"/>
      <c r="I60" s="77"/>
      <c r="J60" s="77"/>
      <c r="K60" s="77"/>
      <c r="L60" s="77"/>
      <c r="M60" s="77"/>
      <c r="N60" s="9"/>
    </row>
    <row r="61" spans="1:14">
      <c r="A61" s="9"/>
      <c r="B61" s="9"/>
      <c r="C61" s="9"/>
      <c r="D61" s="9"/>
      <c r="E61" s="9"/>
      <c r="F61" s="9"/>
      <c r="G61" s="9"/>
      <c r="H61" s="9"/>
      <c r="I61" s="9"/>
      <c r="J61" s="9"/>
      <c r="K61" s="9"/>
      <c r="L61" s="9"/>
      <c r="M61" s="9"/>
      <c r="N61" s="9"/>
    </row>
    <row r="62" spans="1:14" ht="18.75">
      <c r="A62" s="460" t="s">
        <v>142</v>
      </c>
      <c r="B62" s="460"/>
      <c r="C62" s="460"/>
      <c r="D62" s="460"/>
      <c r="E62" s="460"/>
      <c r="F62" s="460"/>
      <c r="G62" s="460"/>
      <c r="H62" s="460"/>
      <c r="I62" s="460"/>
      <c r="J62" s="460"/>
      <c r="K62" s="460"/>
      <c r="L62" s="460"/>
      <c r="M62" s="460"/>
      <c r="N62" s="9"/>
    </row>
    <row r="63" spans="1:14">
      <c r="A63" s="9"/>
      <c r="B63" s="9"/>
      <c r="C63" s="9"/>
      <c r="D63" s="9"/>
      <c r="E63" s="9"/>
      <c r="F63" s="9"/>
      <c r="G63" s="9"/>
      <c r="H63" s="9"/>
      <c r="I63" s="9"/>
      <c r="J63" s="9"/>
      <c r="K63" s="9"/>
      <c r="L63" s="9"/>
      <c r="M63" s="9"/>
      <c r="N63" s="9"/>
    </row>
  </sheetData>
  <sheetProtection sheet="1" objects="1" scenarios="1" formatCells="0" selectLockedCells="1"/>
  <mergeCells count="55">
    <mergeCell ref="B45:C46"/>
    <mergeCell ref="D45:L50"/>
    <mergeCell ref="B47:C50"/>
    <mergeCell ref="A62:M62"/>
    <mergeCell ref="K1:M1"/>
    <mergeCell ref="I38:I40"/>
    <mergeCell ref="J38:J40"/>
    <mergeCell ref="K38:L40"/>
    <mergeCell ref="B41:C42"/>
    <mergeCell ref="D41:D42"/>
    <mergeCell ref="E41:F42"/>
    <mergeCell ref="G41:H44"/>
    <mergeCell ref="I41:L44"/>
    <mergeCell ref="B43:C44"/>
    <mergeCell ref="D43:D44"/>
    <mergeCell ref="E43:F44"/>
    <mergeCell ref="H36:H37"/>
    <mergeCell ref="I36:I37"/>
    <mergeCell ref="J36:J37"/>
    <mergeCell ref="K36:L37"/>
    <mergeCell ref="B38:C40"/>
    <mergeCell ref="D38:D40"/>
    <mergeCell ref="E38:E40"/>
    <mergeCell ref="F38:F40"/>
    <mergeCell ref="G38:G40"/>
    <mergeCell ref="H38:H40"/>
    <mergeCell ref="B31:C33"/>
    <mergeCell ref="D31:J33"/>
    <mergeCell ref="K31:L33"/>
    <mergeCell ref="B34:C37"/>
    <mergeCell ref="D34:D35"/>
    <mergeCell ref="E34:E35"/>
    <mergeCell ref="F34:F35"/>
    <mergeCell ref="G34:G35"/>
    <mergeCell ref="H34:H35"/>
    <mergeCell ref="I34:I35"/>
    <mergeCell ref="J34:J35"/>
    <mergeCell ref="K34:L35"/>
    <mergeCell ref="D36:D37"/>
    <mergeCell ref="E36:E37"/>
    <mergeCell ref="F36:F37"/>
    <mergeCell ref="G36:G37"/>
    <mergeCell ref="B22:C24"/>
    <mergeCell ref="D22:L24"/>
    <mergeCell ref="B25:C27"/>
    <mergeCell ref="D25:L27"/>
    <mergeCell ref="B28:C30"/>
    <mergeCell ref="D28:L30"/>
    <mergeCell ref="K2:M4"/>
    <mergeCell ref="A7:M7"/>
    <mergeCell ref="B10:C15"/>
    <mergeCell ref="D10:E12"/>
    <mergeCell ref="F10:L12"/>
    <mergeCell ref="D13:E15"/>
    <mergeCell ref="F13:L15"/>
  </mergeCells>
  <phoneticPr fontId="119"/>
  <conditionalFormatting sqref="B60 B55:B58">
    <cfRule type="expression" dxfId="105" priority="4" stopIfTrue="1">
      <formula>$A$55="■"</formula>
    </cfRule>
  </conditionalFormatting>
  <conditionalFormatting sqref="D22:L40 D41:F44 I41:L44 D45:L50">
    <cfRule type="expression" dxfId="104" priority="1">
      <formula>$D$10="○"</formula>
    </cfRule>
  </conditionalFormatting>
  <dataValidations count="2">
    <dataValidation type="list" allowBlank="1" showInputMessage="1" showErrorMessage="1" sqref="D10:E12 D41:D44">
      <formula1>$M$10:$M$11</formula1>
    </dataValidation>
    <dataValidation type="list" allowBlank="1" showInputMessage="1" showErrorMessage="1" sqref="D13:E15">
      <formula1>$M$13:$M$14</formula1>
    </dataValidation>
  </dataValidations>
  <printOptions horizontalCentered="1"/>
  <pageMargins left="0.78740157480314965" right="0.59055118110236227" top="0.39370078740157483" bottom="0.39370078740157483" header="0.31496062992125984" footer="0.31496062992125984"/>
  <pageSetup paperSize="9" scale="99" orientation="portrait" verticalDpi="30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tabColor rgb="FFFFFF00"/>
    <pageSetUpPr fitToPage="1"/>
  </sheetPr>
  <dimension ref="A1:AO62"/>
  <sheetViews>
    <sheetView showGridLines="0" view="pageBreakPreview" topLeftCell="A19" zoomScaleNormal="100" zoomScaleSheetLayoutView="100" workbookViewId="0">
      <selection activeCell="D10" sqref="D10:E12"/>
    </sheetView>
  </sheetViews>
  <sheetFormatPr defaultColWidth="6.5" defaultRowHeight="13.5"/>
  <cols>
    <col min="1" max="3" width="6.5" style="11"/>
    <col min="4" max="4" width="8.125" style="11" bestFit="1" customWidth="1"/>
    <col min="5" max="13" width="6.5" style="11"/>
    <col min="14" max="14" width="2.5" style="11" customWidth="1"/>
    <col min="15" max="16384" width="6.5" style="11"/>
  </cols>
  <sheetData>
    <row r="1" spans="1:14" ht="24">
      <c r="A1" s="9"/>
      <c r="B1" s="9"/>
      <c r="C1" s="9"/>
      <c r="D1" s="9"/>
      <c r="E1" s="9"/>
      <c r="F1" s="9"/>
      <c r="G1" s="9"/>
      <c r="H1" s="9"/>
      <c r="I1" s="9"/>
      <c r="J1" s="120"/>
      <c r="K1" s="637" t="s">
        <v>431</v>
      </c>
      <c r="L1" s="637"/>
      <c r="M1" s="637"/>
      <c r="N1" s="9"/>
    </row>
    <row r="2" spans="1:14" ht="13.5" customHeight="1">
      <c r="A2" s="9"/>
      <c r="B2" s="9"/>
      <c r="C2" s="9"/>
      <c r="D2" s="9"/>
      <c r="E2" s="9"/>
      <c r="F2" s="9"/>
      <c r="G2" s="9"/>
      <c r="H2" s="9"/>
      <c r="I2" s="9"/>
      <c r="J2" s="9"/>
      <c r="K2" s="670" t="s">
        <v>363</v>
      </c>
      <c r="L2" s="670"/>
      <c r="M2" s="670"/>
      <c r="N2" s="9"/>
    </row>
    <row r="3" spans="1:14" ht="13.5" customHeight="1">
      <c r="A3" s="9"/>
      <c r="B3" s="9"/>
      <c r="C3" s="9"/>
      <c r="D3" s="9"/>
      <c r="E3" s="9"/>
      <c r="F3" s="9"/>
      <c r="G3" s="9"/>
      <c r="H3" s="9"/>
      <c r="I3" s="9"/>
      <c r="J3" s="9"/>
      <c r="K3" s="670"/>
      <c r="L3" s="670"/>
      <c r="M3" s="670"/>
      <c r="N3" s="9"/>
    </row>
    <row r="4" spans="1:14" ht="13.5" customHeight="1">
      <c r="A4" s="9"/>
      <c r="B4" s="9"/>
      <c r="C4" s="9"/>
      <c r="D4" s="9"/>
      <c r="E4" s="9"/>
      <c r="F4" s="9"/>
      <c r="G4" s="9"/>
      <c r="H4" s="9"/>
      <c r="I4" s="9"/>
      <c r="J4" s="9"/>
      <c r="K4" s="670"/>
      <c r="L4" s="670"/>
      <c r="M4" s="670"/>
      <c r="N4" s="9"/>
    </row>
    <row r="5" spans="1:14">
      <c r="A5" s="9"/>
      <c r="B5" s="9"/>
      <c r="C5" s="9"/>
      <c r="D5" s="9"/>
      <c r="E5" s="9"/>
      <c r="F5" s="9"/>
      <c r="G5" s="9"/>
      <c r="H5" s="9"/>
      <c r="I5" s="9"/>
      <c r="J5" s="9"/>
      <c r="K5" s="9"/>
      <c r="L5" s="9"/>
      <c r="M5" s="9"/>
      <c r="N5" s="9"/>
    </row>
    <row r="6" spans="1:14">
      <c r="A6" s="9"/>
      <c r="B6" s="9"/>
      <c r="C6" s="9"/>
      <c r="D6" s="9"/>
      <c r="E6" s="9"/>
      <c r="F6" s="9"/>
      <c r="G6" s="9"/>
      <c r="H6" s="9"/>
      <c r="I6" s="9"/>
      <c r="J6" s="9"/>
      <c r="K6" s="9"/>
      <c r="L6" s="9"/>
      <c r="M6" s="9"/>
      <c r="N6" s="9"/>
    </row>
    <row r="7" spans="1:14" ht="17.25">
      <c r="A7" s="423" t="s">
        <v>129</v>
      </c>
      <c r="B7" s="423"/>
      <c r="C7" s="423"/>
      <c r="D7" s="423"/>
      <c r="E7" s="423"/>
      <c r="F7" s="423"/>
      <c r="G7" s="423"/>
      <c r="H7" s="423"/>
      <c r="I7" s="423"/>
      <c r="J7" s="423"/>
      <c r="K7" s="423"/>
      <c r="L7" s="423"/>
      <c r="M7" s="423"/>
      <c r="N7" s="9"/>
    </row>
    <row r="8" spans="1:14">
      <c r="A8" s="174"/>
      <c r="B8" s="174"/>
      <c r="C8" s="174"/>
      <c r="D8" s="174"/>
      <c r="E8" s="174"/>
      <c r="F8" s="174"/>
      <c r="G8" s="174"/>
      <c r="H8" s="174"/>
      <c r="I8" s="174"/>
      <c r="J8" s="174"/>
      <c r="K8" s="174"/>
      <c r="L8" s="174"/>
      <c r="M8" s="174"/>
      <c r="N8" s="9"/>
    </row>
    <row r="9" spans="1:14">
      <c r="A9" s="174"/>
      <c r="B9" s="9" t="s">
        <v>332</v>
      </c>
      <c r="C9" s="9"/>
      <c r="D9" s="9"/>
      <c r="E9" s="9"/>
      <c r="F9" s="9"/>
      <c r="G9" s="9"/>
      <c r="H9" s="9"/>
      <c r="I9" s="9"/>
      <c r="J9" s="9"/>
      <c r="K9" s="9"/>
      <c r="L9" s="9"/>
      <c r="M9" s="9"/>
      <c r="N9" s="9"/>
    </row>
    <row r="10" spans="1:14" ht="13.5" customHeight="1">
      <c r="A10" s="174"/>
      <c r="B10" s="425" t="s">
        <v>75</v>
      </c>
      <c r="C10" s="426"/>
      <c r="D10" s="431"/>
      <c r="E10" s="432"/>
      <c r="F10" s="437" t="s">
        <v>81</v>
      </c>
      <c r="G10" s="438"/>
      <c r="H10" s="438"/>
      <c r="I10" s="438"/>
      <c r="J10" s="438"/>
      <c r="K10" s="438"/>
      <c r="L10" s="439"/>
      <c r="M10" s="10" t="s">
        <v>85</v>
      </c>
      <c r="N10" s="9"/>
    </row>
    <row r="11" spans="1:14" ht="13.5" customHeight="1">
      <c r="A11" s="9"/>
      <c r="B11" s="427"/>
      <c r="C11" s="428"/>
      <c r="D11" s="433"/>
      <c r="E11" s="434"/>
      <c r="F11" s="440"/>
      <c r="G11" s="441"/>
      <c r="H11" s="441"/>
      <c r="I11" s="441"/>
      <c r="J11" s="441"/>
      <c r="K11" s="441"/>
      <c r="L11" s="442"/>
      <c r="M11" s="10"/>
      <c r="N11" s="9"/>
    </row>
    <row r="12" spans="1:14">
      <c r="A12" s="9"/>
      <c r="B12" s="427"/>
      <c r="C12" s="428"/>
      <c r="D12" s="435"/>
      <c r="E12" s="436"/>
      <c r="F12" s="443"/>
      <c r="G12" s="443"/>
      <c r="H12" s="443"/>
      <c r="I12" s="443"/>
      <c r="J12" s="443"/>
      <c r="K12" s="443"/>
      <c r="L12" s="444"/>
      <c r="M12" s="10"/>
      <c r="N12" s="9"/>
    </row>
    <row r="13" spans="1:14">
      <c r="A13" s="9"/>
      <c r="B13" s="427"/>
      <c r="C13" s="428"/>
      <c r="D13" s="431"/>
      <c r="E13" s="432"/>
      <c r="F13" s="437" t="s">
        <v>82</v>
      </c>
      <c r="G13" s="438"/>
      <c r="H13" s="438"/>
      <c r="I13" s="438"/>
      <c r="J13" s="438"/>
      <c r="K13" s="438"/>
      <c r="L13" s="439"/>
      <c r="M13" s="10" t="s">
        <v>85</v>
      </c>
      <c r="N13" s="9"/>
    </row>
    <row r="14" spans="1:14">
      <c r="A14" s="9"/>
      <c r="B14" s="427"/>
      <c r="C14" s="428"/>
      <c r="D14" s="433"/>
      <c r="E14" s="434"/>
      <c r="F14" s="440"/>
      <c r="G14" s="441"/>
      <c r="H14" s="441"/>
      <c r="I14" s="441"/>
      <c r="J14" s="441"/>
      <c r="K14" s="441"/>
      <c r="L14" s="442"/>
      <c r="M14" s="10"/>
      <c r="N14" s="9"/>
    </row>
    <row r="15" spans="1:14">
      <c r="A15" s="9"/>
      <c r="B15" s="429"/>
      <c r="C15" s="430"/>
      <c r="D15" s="435"/>
      <c r="E15" s="436"/>
      <c r="F15" s="443"/>
      <c r="G15" s="443"/>
      <c r="H15" s="443"/>
      <c r="I15" s="443"/>
      <c r="J15" s="443"/>
      <c r="K15" s="443"/>
      <c r="L15" s="444"/>
      <c r="M15" s="9"/>
      <c r="N15" s="9"/>
    </row>
    <row r="16" spans="1:14">
      <c r="A16" s="9"/>
      <c r="B16" s="13"/>
      <c r="C16" s="13"/>
      <c r="D16" s="31" t="str">
        <f>IF(COUNTBLANK(D10:E15)=12,"　↑　該当する方に○",IF(COUNTBLANK(D10:E15)=10,"　↑　どちらか一方に○",""))</f>
        <v>　↑　該当する方に○</v>
      </c>
      <c r="E16" s="32"/>
      <c r="F16" s="13"/>
      <c r="G16" s="13"/>
      <c r="H16" s="13"/>
      <c r="I16" s="13"/>
      <c r="J16" s="13"/>
      <c r="K16" s="13"/>
      <c r="L16" s="13"/>
      <c r="M16" s="9"/>
      <c r="N16" s="9"/>
    </row>
    <row r="17" spans="1:41">
      <c r="A17" s="9"/>
      <c r="B17" s="13"/>
      <c r="C17" s="13"/>
      <c r="D17" s="13"/>
      <c r="E17" s="13"/>
      <c r="F17" s="13"/>
      <c r="G17" s="13"/>
      <c r="H17" s="13"/>
      <c r="I17" s="13"/>
      <c r="J17" s="13"/>
      <c r="K17" s="13"/>
      <c r="L17" s="13"/>
      <c r="M17" s="9"/>
      <c r="N17" s="9"/>
      <c r="AO17" s="9"/>
    </row>
    <row r="18" spans="1:41" ht="14.25">
      <c r="A18" s="9"/>
      <c r="B18" s="94" t="s">
        <v>186</v>
      </c>
      <c r="C18" s="13"/>
      <c r="D18" s="13"/>
      <c r="E18" s="13"/>
      <c r="F18" s="13"/>
      <c r="G18" s="13"/>
      <c r="H18" s="13"/>
      <c r="I18" s="13"/>
      <c r="J18" s="13"/>
      <c r="K18" s="13"/>
      <c r="L18" s="13"/>
      <c r="M18" s="9"/>
      <c r="N18" s="9"/>
    </row>
    <row r="19" spans="1:41" s="55" customFormat="1">
      <c r="A19" s="46"/>
      <c r="B19" s="175"/>
      <c r="C19" s="175"/>
      <c r="D19" s="175"/>
      <c r="E19" s="175"/>
      <c r="F19" s="175"/>
      <c r="G19" s="175"/>
      <c r="H19" s="175"/>
      <c r="I19" s="175"/>
      <c r="J19" s="175"/>
      <c r="K19" s="175"/>
      <c r="L19" s="175"/>
      <c r="M19" s="46"/>
      <c r="N19" s="46"/>
      <c r="P19" s="11"/>
    </row>
    <row r="20" spans="1:41" s="55" customFormat="1">
      <c r="A20" s="46"/>
      <c r="B20" s="175"/>
      <c r="C20" s="175"/>
      <c r="D20" s="175"/>
      <c r="E20" s="175"/>
      <c r="F20" s="175"/>
      <c r="G20" s="175"/>
      <c r="H20" s="175"/>
      <c r="I20" s="175"/>
      <c r="J20" s="175"/>
      <c r="K20" s="175"/>
      <c r="L20" s="175"/>
      <c r="M20" s="46"/>
      <c r="N20" s="46"/>
    </row>
    <row r="21" spans="1:41" s="55" customFormat="1">
      <c r="A21" s="46"/>
      <c r="B21" s="175"/>
      <c r="C21" s="175"/>
      <c r="D21" s="175"/>
      <c r="E21" s="175"/>
      <c r="F21" s="175"/>
      <c r="G21" s="175"/>
      <c r="H21" s="175"/>
      <c r="I21" s="175"/>
      <c r="J21" s="175"/>
      <c r="K21" s="175"/>
      <c r="L21" s="175"/>
      <c r="M21" s="46"/>
      <c r="N21" s="46"/>
    </row>
    <row r="22" spans="1:41" s="55" customFormat="1">
      <c r="A22" s="46"/>
      <c r="B22" s="175"/>
      <c r="C22" s="175"/>
      <c r="D22" s="175"/>
      <c r="E22" s="175"/>
      <c r="F22" s="175"/>
      <c r="G22" s="175"/>
      <c r="H22" s="175"/>
      <c r="I22" s="175"/>
      <c r="J22" s="175"/>
      <c r="K22" s="175"/>
      <c r="L22" s="175"/>
      <c r="M22" s="46"/>
      <c r="N22" s="46"/>
    </row>
    <row r="23" spans="1:41" s="55" customFormat="1">
      <c r="A23" s="46"/>
      <c r="B23" s="175"/>
      <c r="C23" s="175"/>
      <c r="D23" s="175"/>
      <c r="E23" s="175"/>
      <c r="F23" s="175"/>
      <c r="G23" s="175"/>
      <c r="H23" s="175"/>
      <c r="I23" s="175"/>
      <c r="J23" s="175"/>
      <c r="K23" s="175"/>
      <c r="L23" s="175"/>
      <c r="M23" s="46"/>
      <c r="N23" s="46"/>
    </row>
    <row r="24" spans="1:41" ht="17.25">
      <c r="A24" s="423" t="s">
        <v>130</v>
      </c>
      <c r="B24" s="423"/>
      <c r="C24" s="423"/>
      <c r="D24" s="423"/>
      <c r="E24" s="423"/>
      <c r="F24" s="423"/>
      <c r="G24" s="423"/>
      <c r="H24" s="423"/>
      <c r="I24" s="423"/>
      <c r="J24" s="423"/>
      <c r="K24" s="423"/>
      <c r="L24" s="423"/>
      <c r="M24" s="423"/>
      <c r="N24" s="9"/>
    </row>
    <row r="25" spans="1:41" s="55" customFormat="1">
      <c r="A25" s="46"/>
      <c r="B25" s="175"/>
      <c r="C25" s="175"/>
      <c r="D25" s="175"/>
      <c r="E25" s="175"/>
      <c r="F25" s="175"/>
      <c r="G25" s="175"/>
      <c r="H25" s="175"/>
      <c r="I25" s="175"/>
      <c r="J25" s="175"/>
      <c r="K25" s="175"/>
      <c r="L25" s="175"/>
      <c r="M25" s="46"/>
      <c r="N25" s="46"/>
    </row>
    <row r="26" spans="1:41" s="55" customFormat="1">
      <c r="A26" s="46"/>
      <c r="B26" s="9" t="s">
        <v>333</v>
      </c>
      <c r="C26" s="175"/>
      <c r="D26" s="175"/>
      <c r="E26" s="175"/>
      <c r="F26" s="175"/>
      <c r="G26" s="175"/>
      <c r="H26" s="175"/>
      <c r="I26" s="175"/>
      <c r="J26" s="175"/>
      <c r="K26" s="175"/>
      <c r="L26" s="175"/>
      <c r="M26" s="46"/>
      <c r="N26" s="46"/>
    </row>
    <row r="27" spans="1:41" ht="13.5" customHeight="1">
      <c r="A27" s="9"/>
      <c r="B27" s="425" t="s">
        <v>76</v>
      </c>
      <c r="C27" s="426"/>
      <c r="D27" s="431"/>
      <c r="E27" s="432"/>
      <c r="F27" s="663" t="s">
        <v>83</v>
      </c>
      <c r="G27" s="437"/>
      <c r="H27" s="437"/>
      <c r="I27" s="437"/>
      <c r="J27" s="437"/>
      <c r="K27" s="437"/>
      <c r="L27" s="664"/>
      <c r="M27" s="10" t="s">
        <v>85</v>
      </c>
      <c r="N27" s="9"/>
    </row>
    <row r="28" spans="1:41" ht="13.5" customHeight="1">
      <c r="A28" s="9"/>
      <c r="B28" s="427"/>
      <c r="C28" s="428"/>
      <c r="D28" s="433"/>
      <c r="E28" s="434"/>
      <c r="F28" s="665"/>
      <c r="G28" s="440"/>
      <c r="H28" s="440"/>
      <c r="I28" s="440"/>
      <c r="J28" s="440"/>
      <c r="K28" s="440"/>
      <c r="L28" s="666"/>
      <c r="M28" s="10"/>
      <c r="N28" s="9"/>
    </row>
    <row r="29" spans="1:41" ht="13.5" customHeight="1">
      <c r="A29" s="9"/>
      <c r="B29" s="427"/>
      <c r="C29" s="428"/>
      <c r="D29" s="435"/>
      <c r="E29" s="436"/>
      <c r="F29" s="667"/>
      <c r="G29" s="668"/>
      <c r="H29" s="668"/>
      <c r="I29" s="668"/>
      <c r="J29" s="668"/>
      <c r="K29" s="668"/>
      <c r="L29" s="669"/>
      <c r="M29" s="10"/>
      <c r="N29" s="9"/>
    </row>
    <row r="30" spans="1:41" ht="13.5" customHeight="1">
      <c r="A30" s="9"/>
      <c r="B30" s="427"/>
      <c r="C30" s="428"/>
      <c r="D30" s="431"/>
      <c r="E30" s="432"/>
      <c r="F30" s="663" t="s">
        <v>84</v>
      </c>
      <c r="G30" s="437"/>
      <c r="H30" s="437"/>
      <c r="I30" s="437"/>
      <c r="J30" s="437"/>
      <c r="K30" s="437"/>
      <c r="L30" s="664"/>
      <c r="M30" s="10" t="s">
        <v>85</v>
      </c>
      <c r="N30" s="9"/>
    </row>
    <row r="31" spans="1:41" ht="13.5" customHeight="1">
      <c r="A31" s="9"/>
      <c r="B31" s="427"/>
      <c r="C31" s="428"/>
      <c r="D31" s="433"/>
      <c r="E31" s="434"/>
      <c r="F31" s="665"/>
      <c r="G31" s="440"/>
      <c r="H31" s="440"/>
      <c r="I31" s="440"/>
      <c r="J31" s="440"/>
      <c r="K31" s="440"/>
      <c r="L31" s="666"/>
      <c r="M31" s="10"/>
      <c r="N31" s="9"/>
    </row>
    <row r="32" spans="1:41" ht="13.5" customHeight="1">
      <c r="A32" s="9"/>
      <c r="B32" s="429"/>
      <c r="C32" s="430"/>
      <c r="D32" s="435"/>
      <c r="E32" s="436"/>
      <c r="F32" s="667"/>
      <c r="G32" s="668"/>
      <c r="H32" s="668"/>
      <c r="I32" s="668"/>
      <c r="J32" s="668"/>
      <c r="K32" s="668"/>
      <c r="L32" s="669"/>
      <c r="M32" s="9"/>
      <c r="N32" s="9"/>
    </row>
    <row r="33" spans="1:41">
      <c r="A33" s="9"/>
      <c r="B33" s="175"/>
      <c r="C33" s="175"/>
      <c r="D33" s="31" t="str">
        <f>IF(COUNTBLANK(D27:E32)=12,"　↑　該当する方に○",IF(COUNTBLANK(D27:E32)=10,"　↑　どちらか一方に○",""))</f>
        <v>　↑　該当する方に○</v>
      </c>
      <c r="E33" s="37"/>
      <c r="F33" s="37"/>
      <c r="G33" s="37"/>
      <c r="H33" s="37"/>
      <c r="I33" s="37"/>
      <c r="J33" s="37"/>
      <c r="K33" s="37"/>
      <c r="L33" s="37"/>
      <c r="M33" s="9"/>
      <c r="N33" s="9"/>
    </row>
    <row r="34" spans="1:41">
      <c r="A34" s="9"/>
      <c r="B34" s="13"/>
      <c r="C34" s="13"/>
      <c r="D34" s="13"/>
      <c r="E34" s="13"/>
      <c r="F34" s="13"/>
      <c r="G34" s="13"/>
      <c r="H34" s="13"/>
      <c r="I34" s="13"/>
      <c r="J34" s="13"/>
      <c r="K34" s="13"/>
      <c r="L34" s="13"/>
      <c r="M34" s="9"/>
      <c r="N34" s="9"/>
      <c r="AO34" s="9"/>
    </row>
    <row r="35" spans="1:41">
      <c r="A35" s="9"/>
      <c r="B35" s="13"/>
      <c r="C35" s="13"/>
      <c r="D35" s="13"/>
      <c r="E35" s="13"/>
      <c r="F35" s="13"/>
      <c r="G35" s="13"/>
      <c r="H35" s="13"/>
      <c r="I35" s="13"/>
      <c r="J35" s="13"/>
      <c r="K35" s="13"/>
      <c r="L35" s="13"/>
      <c r="M35" s="9"/>
      <c r="N35" s="9"/>
    </row>
    <row r="36" spans="1:41">
      <c r="A36" s="9"/>
      <c r="B36" s="13" t="s">
        <v>23</v>
      </c>
      <c r="C36" s="13"/>
      <c r="D36" s="13"/>
      <c r="E36" s="13"/>
      <c r="F36" s="13"/>
      <c r="G36" s="13"/>
      <c r="H36" s="13"/>
      <c r="I36" s="13"/>
      <c r="J36" s="13"/>
      <c r="K36" s="13"/>
      <c r="L36" s="13"/>
      <c r="M36" s="9"/>
      <c r="N36" s="9"/>
    </row>
    <row r="37" spans="1:41" ht="13.5" customHeight="1">
      <c r="A37" s="9"/>
      <c r="B37" s="686" t="s">
        <v>262</v>
      </c>
      <c r="C37" s="687"/>
      <c r="D37" s="582"/>
      <c r="E37" s="583"/>
      <c r="F37" s="583"/>
      <c r="G37" s="583"/>
      <c r="H37" s="583"/>
      <c r="I37" s="583"/>
      <c r="J37" s="583"/>
      <c r="K37" s="583"/>
      <c r="L37" s="584"/>
      <c r="M37" s="9"/>
      <c r="N37" s="9"/>
    </row>
    <row r="38" spans="1:41" ht="13.5" customHeight="1">
      <c r="A38" s="9"/>
      <c r="B38" s="688"/>
      <c r="C38" s="689"/>
      <c r="D38" s="585"/>
      <c r="E38" s="586"/>
      <c r="F38" s="586"/>
      <c r="G38" s="586"/>
      <c r="H38" s="586"/>
      <c r="I38" s="586"/>
      <c r="J38" s="586"/>
      <c r="K38" s="586"/>
      <c r="L38" s="587"/>
      <c r="M38" s="9"/>
      <c r="N38" s="9"/>
    </row>
    <row r="39" spans="1:41" ht="13.5" customHeight="1">
      <c r="A39" s="9"/>
      <c r="B39" s="690"/>
      <c r="C39" s="691"/>
      <c r="D39" s="588"/>
      <c r="E39" s="589"/>
      <c r="F39" s="589"/>
      <c r="G39" s="589"/>
      <c r="H39" s="589"/>
      <c r="I39" s="589"/>
      <c r="J39" s="589"/>
      <c r="K39" s="589"/>
      <c r="L39" s="590"/>
      <c r="M39" s="9"/>
      <c r="N39" s="9"/>
    </row>
    <row r="40" spans="1:41" ht="13.5" customHeight="1">
      <c r="A40" s="9"/>
      <c r="B40" s="425" t="s">
        <v>71</v>
      </c>
      <c r="C40" s="426"/>
      <c r="D40" s="674" t="s">
        <v>59</v>
      </c>
      <c r="E40" s="604"/>
      <c r="F40" s="606" t="s">
        <v>66</v>
      </c>
      <c r="G40" s="607"/>
      <c r="H40" s="606" t="s">
        <v>67</v>
      </c>
      <c r="I40" s="607"/>
      <c r="J40" s="606" t="s">
        <v>68</v>
      </c>
      <c r="K40" s="607"/>
      <c r="L40" s="671" t="s">
        <v>69</v>
      </c>
      <c r="M40" s="9"/>
      <c r="N40" s="9"/>
    </row>
    <row r="41" spans="1:41" ht="13.5" customHeight="1">
      <c r="A41" s="9"/>
      <c r="B41" s="427"/>
      <c r="C41" s="428"/>
      <c r="D41" s="675"/>
      <c r="E41" s="605"/>
      <c r="F41" s="462"/>
      <c r="G41" s="465"/>
      <c r="H41" s="462"/>
      <c r="I41" s="465"/>
      <c r="J41" s="462"/>
      <c r="K41" s="465"/>
      <c r="L41" s="672"/>
      <c r="M41" s="9"/>
      <c r="N41" s="9"/>
    </row>
    <row r="42" spans="1:41" ht="13.5" customHeight="1">
      <c r="A42" s="9"/>
      <c r="B42" s="427"/>
      <c r="C42" s="428"/>
      <c r="D42" s="676"/>
      <c r="E42" s="612"/>
      <c r="F42" s="613"/>
      <c r="G42" s="614"/>
      <c r="H42" s="613"/>
      <c r="I42" s="614"/>
      <c r="J42" s="613"/>
      <c r="K42" s="614"/>
      <c r="L42" s="673"/>
      <c r="M42" s="9"/>
      <c r="N42" s="9"/>
    </row>
    <row r="43" spans="1:41">
      <c r="A43" s="9"/>
      <c r="B43" s="427"/>
      <c r="C43" s="428"/>
      <c r="D43" s="674" t="s">
        <v>60</v>
      </c>
      <c r="E43" s="582"/>
      <c r="F43" s="583"/>
      <c r="G43" s="583"/>
      <c r="H43" s="583"/>
      <c r="I43" s="583"/>
      <c r="J43" s="583"/>
      <c r="K43" s="583"/>
      <c r="L43" s="584"/>
      <c r="M43" s="9"/>
      <c r="N43" s="9"/>
    </row>
    <row r="44" spans="1:41">
      <c r="A44" s="9"/>
      <c r="B44" s="427"/>
      <c r="C44" s="428"/>
      <c r="D44" s="675"/>
      <c r="E44" s="585"/>
      <c r="F44" s="586"/>
      <c r="G44" s="586"/>
      <c r="H44" s="586"/>
      <c r="I44" s="586"/>
      <c r="J44" s="586"/>
      <c r="K44" s="586"/>
      <c r="L44" s="587"/>
      <c r="M44" s="9"/>
      <c r="N44" s="9"/>
    </row>
    <row r="45" spans="1:41">
      <c r="A45" s="9"/>
      <c r="B45" s="427"/>
      <c r="C45" s="428"/>
      <c r="D45" s="676"/>
      <c r="E45" s="588"/>
      <c r="F45" s="589"/>
      <c r="G45" s="589"/>
      <c r="H45" s="589"/>
      <c r="I45" s="589"/>
      <c r="J45" s="589"/>
      <c r="K45" s="589"/>
      <c r="L45" s="590"/>
      <c r="M45" s="9"/>
      <c r="N45" s="9"/>
    </row>
    <row r="46" spans="1:41">
      <c r="A46" s="9"/>
      <c r="B46" s="427"/>
      <c r="C46" s="428"/>
      <c r="D46" s="674" t="s">
        <v>61</v>
      </c>
      <c r="E46" s="677"/>
      <c r="F46" s="678"/>
      <c r="G46" s="678"/>
      <c r="H46" s="678"/>
      <c r="I46" s="678"/>
      <c r="J46" s="678"/>
      <c r="K46" s="678"/>
      <c r="L46" s="679"/>
      <c r="M46" s="9"/>
      <c r="N46" s="9"/>
    </row>
    <row r="47" spans="1:41">
      <c r="A47" s="9"/>
      <c r="B47" s="427"/>
      <c r="C47" s="428"/>
      <c r="D47" s="675"/>
      <c r="E47" s="680"/>
      <c r="F47" s="681"/>
      <c r="G47" s="681"/>
      <c r="H47" s="681"/>
      <c r="I47" s="681"/>
      <c r="J47" s="681"/>
      <c r="K47" s="681"/>
      <c r="L47" s="682"/>
      <c r="M47" s="9"/>
      <c r="N47" s="9"/>
    </row>
    <row r="48" spans="1:41">
      <c r="A48" s="9"/>
      <c r="B48" s="427"/>
      <c r="C48" s="428"/>
      <c r="D48" s="675"/>
      <c r="E48" s="680"/>
      <c r="F48" s="681"/>
      <c r="G48" s="681"/>
      <c r="H48" s="681"/>
      <c r="I48" s="681"/>
      <c r="J48" s="681"/>
      <c r="K48" s="681"/>
      <c r="L48" s="682"/>
      <c r="M48" s="9"/>
      <c r="N48" s="9"/>
    </row>
    <row r="49" spans="1:14">
      <c r="A49" s="9"/>
      <c r="B49" s="427"/>
      <c r="C49" s="428"/>
      <c r="D49" s="675"/>
      <c r="E49" s="680"/>
      <c r="F49" s="681"/>
      <c r="G49" s="681"/>
      <c r="H49" s="681"/>
      <c r="I49" s="681"/>
      <c r="J49" s="681"/>
      <c r="K49" s="681"/>
      <c r="L49" s="682"/>
      <c r="M49" s="9"/>
      <c r="N49" s="9"/>
    </row>
    <row r="50" spans="1:14">
      <c r="A50" s="9"/>
      <c r="B50" s="429"/>
      <c r="C50" s="430"/>
      <c r="D50" s="676"/>
      <c r="E50" s="683"/>
      <c r="F50" s="684"/>
      <c r="G50" s="684"/>
      <c r="H50" s="684"/>
      <c r="I50" s="684"/>
      <c r="J50" s="684"/>
      <c r="K50" s="684"/>
      <c r="L50" s="685"/>
      <c r="M50" s="9"/>
      <c r="N50" s="9"/>
    </row>
    <row r="51" spans="1:14">
      <c r="A51" s="9"/>
      <c r="B51" s="9"/>
      <c r="C51" s="9"/>
      <c r="D51" s="9"/>
      <c r="E51" s="9"/>
      <c r="F51" s="9"/>
      <c r="G51" s="9"/>
      <c r="H51" s="9"/>
      <c r="I51" s="9"/>
      <c r="J51" s="9"/>
      <c r="K51" s="9"/>
      <c r="L51" s="9"/>
      <c r="M51" s="9"/>
      <c r="N51" s="9"/>
    </row>
    <row r="52" spans="1:14" s="34" customFormat="1" ht="14.25">
      <c r="A52" s="33"/>
      <c r="B52" s="94" t="s">
        <v>186</v>
      </c>
      <c r="C52" s="33"/>
      <c r="D52" s="33"/>
      <c r="E52" s="33"/>
      <c r="F52" s="33"/>
      <c r="G52" s="33"/>
      <c r="H52" s="33"/>
      <c r="I52" s="33"/>
      <c r="J52" s="33"/>
      <c r="K52" s="33"/>
      <c r="L52" s="33"/>
      <c r="M52" s="33"/>
      <c r="N52" s="33"/>
    </row>
    <row r="53" spans="1:14" s="34" customFormat="1" ht="14.25">
      <c r="A53" s="33"/>
      <c r="B53" s="94"/>
      <c r="C53" s="33"/>
      <c r="D53" s="33"/>
      <c r="E53" s="33"/>
      <c r="F53" s="33"/>
      <c r="G53" s="33"/>
      <c r="H53" s="33"/>
      <c r="I53" s="33"/>
      <c r="J53" s="33"/>
      <c r="K53" s="33"/>
      <c r="L53" s="33"/>
      <c r="M53" s="33"/>
      <c r="N53" s="33"/>
    </row>
    <row r="54" spans="1:14" s="34" customFormat="1" ht="14.25">
      <c r="A54" s="33"/>
      <c r="B54" s="94"/>
      <c r="C54" s="33"/>
      <c r="D54" s="33"/>
      <c r="E54" s="33"/>
      <c r="F54" s="33"/>
      <c r="G54" s="33"/>
      <c r="H54" s="33"/>
      <c r="I54" s="33"/>
      <c r="J54" s="33"/>
      <c r="K54" s="33"/>
      <c r="L54" s="33"/>
      <c r="M54" s="33"/>
      <c r="N54" s="33"/>
    </row>
    <row r="55" spans="1:14" s="34" customFormat="1" ht="14.25">
      <c r="A55" s="33"/>
      <c r="B55" s="94"/>
      <c r="C55" s="33"/>
      <c r="D55" s="33"/>
      <c r="E55" s="33"/>
      <c r="F55" s="33"/>
      <c r="G55" s="33"/>
      <c r="H55" s="33"/>
      <c r="I55" s="33"/>
      <c r="J55" s="33"/>
      <c r="K55" s="33"/>
      <c r="L55" s="33"/>
      <c r="M55" s="33"/>
      <c r="N55" s="33"/>
    </row>
    <row r="56" spans="1:14" s="34" customFormat="1" ht="14.25">
      <c r="A56" s="33"/>
      <c r="B56" s="94"/>
      <c r="C56" s="33"/>
      <c r="D56" s="33"/>
      <c r="E56" s="33"/>
      <c r="F56" s="33"/>
      <c r="G56" s="33"/>
      <c r="H56" s="33"/>
      <c r="I56" s="33"/>
      <c r="J56" s="33"/>
      <c r="K56" s="33"/>
      <c r="L56" s="33"/>
      <c r="M56" s="33"/>
      <c r="N56" s="33"/>
    </row>
    <row r="57" spans="1:14" s="34" customFormat="1" ht="14.25">
      <c r="A57" s="33"/>
      <c r="B57" s="94"/>
      <c r="C57" s="33"/>
      <c r="D57" s="33"/>
      <c r="E57" s="33"/>
      <c r="F57" s="33"/>
      <c r="G57" s="33"/>
      <c r="H57" s="33"/>
      <c r="I57" s="33"/>
      <c r="J57" s="33"/>
      <c r="K57" s="33"/>
      <c r="L57" s="33"/>
      <c r="M57" s="33"/>
      <c r="N57" s="33"/>
    </row>
    <row r="58" spans="1:14" s="34" customFormat="1" ht="14.25">
      <c r="A58" s="33"/>
      <c r="B58" s="94"/>
      <c r="C58" s="33"/>
      <c r="D58" s="33"/>
      <c r="E58" s="33"/>
      <c r="F58" s="33"/>
      <c r="G58" s="33"/>
      <c r="H58" s="33"/>
      <c r="I58" s="33"/>
      <c r="J58" s="33"/>
      <c r="K58" s="33"/>
      <c r="L58" s="33"/>
      <c r="M58" s="33"/>
      <c r="N58" s="33"/>
    </row>
    <row r="59" spans="1:14" s="34" customFormat="1" ht="14.25">
      <c r="A59" s="33"/>
      <c r="B59" s="94"/>
      <c r="C59" s="33"/>
      <c r="D59" s="33"/>
      <c r="E59" s="33"/>
      <c r="F59" s="33"/>
      <c r="G59" s="33"/>
      <c r="H59" s="33"/>
      <c r="I59" s="33"/>
      <c r="J59" s="33"/>
      <c r="K59" s="33"/>
      <c r="L59" s="33"/>
      <c r="M59" s="33"/>
      <c r="N59" s="33"/>
    </row>
    <row r="60" spans="1:14">
      <c r="A60" s="9"/>
      <c r="B60" s="9"/>
      <c r="C60" s="9"/>
      <c r="D60" s="9"/>
      <c r="E60" s="9"/>
      <c r="F60" s="9"/>
      <c r="G60" s="9"/>
      <c r="H60" s="9"/>
      <c r="I60" s="9"/>
      <c r="J60" s="9"/>
      <c r="K60" s="9"/>
      <c r="L60" s="9"/>
      <c r="M60" s="9"/>
      <c r="N60" s="9"/>
    </row>
    <row r="61" spans="1:14" ht="18.75">
      <c r="A61" s="460" t="s">
        <v>142</v>
      </c>
      <c r="B61" s="460"/>
      <c r="C61" s="460"/>
      <c r="D61" s="460"/>
      <c r="E61" s="460"/>
      <c r="F61" s="460"/>
      <c r="G61" s="460"/>
      <c r="H61" s="460"/>
      <c r="I61" s="460"/>
      <c r="J61" s="460"/>
      <c r="K61" s="460"/>
      <c r="L61" s="460"/>
      <c r="M61" s="460"/>
      <c r="N61" s="9"/>
    </row>
    <row r="62" spans="1:14">
      <c r="A62" s="9"/>
      <c r="B62" s="9"/>
      <c r="C62" s="9"/>
      <c r="D62" s="9"/>
      <c r="E62" s="9"/>
      <c r="F62" s="9"/>
      <c r="G62" s="9"/>
      <c r="H62" s="9"/>
      <c r="I62" s="9"/>
      <c r="J62" s="9"/>
      <c r="K62" s="9"/>
      <c r="L62" s="9"/>
      <c r="M62" s="9"/>
      <c r="N62" s="9"/>
    </row>
  </sheetData>
  <sheetProtection sheet="1" formatCells="0" selectLockedCells="1"/>
  <mergeCells count="31">
    <mergeCell ref="A61:M61"/>
    <mergeCell ref="K1:M1"/>
    <mergeCell ref="K2:M4"/>
    <mergeCell ref="K40:K42"/>
    <mergeCell ref="L40:L42"/>
    <mergeCell ref="D43:D45"/>
    <mergeCell ref="E43:L45"/>
    <mergeCell ref="D46:D50"/>
    <mergeCell ref="E46:L50"/>
    <mergeCell ref="B37:C39"/>
    <mergeCell ref="D37:L39"/>
    <mergeCell ref="B40:C50"/>
    <mergeCell ref="D40:D42"/>
    <mergeCell ref="E40:E42"/>
    <mergeCell ref="F40:F42"/>
    <mergeCell ref="G40:G42"/>
    <mergeCell ref="H40:H42"/>
    <mergeCell ref="I40:I42"/>
    <mergeCell ref="J40:J42"/>
    <mergeCell ref="A24:M24"/>
    <mergeCell ref="B27:C32"/>
    <mergeCell ref="D27:E29"/>
    <mergeCell ref="F27:L29"/>
    <mergeCell ref="D30:E32"/>
    <mergeCell ref="F30:L32"/>
    <mergeCell ref="A7:M7"/>
    <mergeCell ref="B10:C15"/>
    <mergeCell ref="D10:E12"/>
    <mergeCell ref="F10:L12"/>
    <mergeCell ref="D13:E15"/>
    <mergeCell ref="F13:L15"/>
  </mergeCells>
  <phoneticPr fontId="119"/>
  <conditionalFormatting sqref="D37:L39 E40:L50">
    <cfRule type="expression" dxfId="103" priority="1" stopIfTrue="1">
      <formula>$D$30="○"</formula>
    </cfRule>
    <cfRule type="expression" dxfId="102" priority="2" stopIfTrue="1">
      <formula>$D$27="○"</formula>
    </cfRule>
  </conditionalFormatting>
  <dataValidations count="2">
    <dataValidation type="list" allowBlank="1" showInputMessage="1" showErrorMessage="1" sqref="D13:E15">
      <formula1>$M$13:$M$14</formula1>
    </dataValidation>
    <dataValidation type="list" allowBlank="1" showInputMessage="1" showErrorMessage="1" sqref="D27:E32 D10:E12">
      <formula1>$M$10:$M$11</formula1>
    </dataValidation>
  </dataValidations>
  <printOptions horizontalCentered="1"/>
  <pageMargins left="0.78740157480314965" right="0.59055118110236227" top="0.39370078740157483" bottom="0.39370078740157483" header="0.31496062992125984" footer="0.31496062992125984"/>
  <pageSetup paperSize="9" orientation="portrait" verticalDpi="300" r:id="rId1"/>
  <colBreaks count="1" manualBreakCount="1">
    <brk id="13" max="62"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tabColor rgb="FFFFFF00"/>
    <pageSetUpPr fitToPage="1"/>
  </sheetPr>
  <dimension ref="A1:AO63"/>
  <sheetViews>
    <sheetView showGridLines="0" view="pageBreakPreview" topLeftCell="A7" zoomScaleNormal="100" zoomScaleSheetLayoutView="100" workbookViewId="0">
      <selection activeCell="D11" sqref="D11:E13"/>
    </sheetView>
  </sheetViews>
  <sheetFormatPr defaultColWidth="6.5" defaultRowHeight="13.5"/>
  <cols>
    <col min="1" max="13" width="6.5" style="11"/>
    <col min="14" max="14" width="2.5" style="11" customWidth="1"/>
    <col min="15" max="16384" width="6.5" style="11"/>
  </cols>
  <sheetData>
    <row r="1" spans="1:14" ht="24">
      <c r="A1" s="9"/>
      <c r="B1" s="9"/>
      <c r="C1" s="9"/>
      <c r="D1" s="9"/>
      <c r="E1" s="9"/>
      <c r="F1" s="9"/>
      <c r="G1" s="9"/>
      <c r="H1" s="9"/>
      <c r="I1" s="9"/>
      <c r="J1" s="120"/>
      <c r="K1" s="692" t="s">
        <v>431</v>
      </c>
      <c r="L1" s="692"/>
      <c r="M1" s="692"/>
      <c r="N1" s="9"/>
    </row>
    <row r="2" spans="1:14" ht="13.5" customHeight="1">
      <c r="A2" s="9"/>
      <c r="B2" s="9"/>
      <c r="C2" s="9"/>
      <c r="D2" s="9"/>
      <c r="E2" s="9"/>
      <c r="F2" s="9"/>
      <c r="G2" s="9"/>
      <c r="H2" s="9"/>
      <c r="I2" s="9"/>
      <c r="J2" s="9"/>
      <c r="K2" s="579" t="s">
        <v>364</v>
      </c>
      <c r="L2" s="579"/>
      <c r="M2" s="579"/>
      <c r="N2" s="9"/>
    </row>
    <row r="3" spans="1:14" ht="13.5" customHeight="1">
      <c r="A3" s="9"/>
      <c r="B3" s="9"/>
      <c r="C3" s="9"/>
      <c r="D3" s="9"/>
      <c r="E3" s="9"/>
      <c r="F3" s="9"/>
      <c r="G3" s="9"/>
      <c r="H3" s="9"/>
      <c r="I3" s="9"/>
      <c r="J3" s="9"/>
      <c r="K3" s="579"/>
      <c r="L3" s="579"/>
      <c r="M3" s="579"/>
      <c r="N3" s="9"/>
    </row>
    <row r="4" spans="1:14">
      <c r="A4" s="9"/>
      <c r="B4" s="9"/>
      <c r="C4" s="9"/>
      <c r="D4" s="9"/>
      <c r="E4" s="9"/>
      <c r="F4" s="9"/>
      <c r="G4" s="9"/>
      <c r="H4" s="9"/>
      <c r="I4" s="9"/>
      <c r="J4" s="9"/>
      <c r="K4" s="579"/>
      <c r="L4" s="579"/>
      <c r="M4" s="579"/>
      <c r="N4" s="9"/>
    </row>
    <row r="5" spans="1:14">
      <c r="A5" s="9"/>
      <c r="B5" s="9"/>
      <c r="C5" s="9"/>
      <c r="D5" s="9"/>
      <c r="E5" s="9"/>
      <c r="F5" s="9"/>
      <c r="G5" s="9"/>
      <c r="H5" s="9"/>
      <c r="I5" s="9"/>
      <c r="J5" s="9"/>
      <c r="K5" s="9"/>
      <c r="L5" s="9"/>
      <c r="M5" s="9"/>
      <c r="N5" s="9"/>
    </row>
    <row r="6" spans="1:14">
      <c r="A6" s="9"/>
      <c r="B6" s="9"/>
      <c r="C6" s="9"/>
      <c r="D6" s="9"/>
      <c r="E6" s="9"/>
      <c r="F6" s="9"/>
      <c r="G6" s="9"/>
      <c r="H6" s="9"/>
      <c r="I6" s="9"/>
      <c r="J6" s="9"/>
      <c r="K6" s="9"/>
      <c r="L6" s="9"/>
      <c r="M6" s="9"/>
      <c r="N6" s="9"/>
    </row>
    <row r="7" spans="1:14">
      <c r="A7" s="9"/>
      <c r="B7" s="9"/>
      <c r="C7" s="9"/>
      <c r="D7" s="9"/>
      <c r="E7" s="9"/>
      <c r="F7" s="9"/>
      <c r="G7" s="9"/>
      <c r="H7" s="9"/>
      <c r="I7" s="9"/>
      <c r="J7" s="9"/>
      <c r="K7" s="9"/>
      <c r="L7" s="9"/>
      <c r="M7" s="9"/>
      <c r="N7" s="9"/>
    </row>
    <row r="8" spans="1:14" ht="17.25">
      <c r="A8" s="423" t="s">
        <v>22</v>
      </c>
      <c r="B8" s="423"/>
      <c r="C8" s="423"/>
      <c r="D8" s="423"/>
      <c r="E8" s="423"/>
      <c r="F8" s="423"/>
      <c r="G8" s="423"/>
      <c r="H8" s="423"/>
      <c r="I8" s="423"/>
      <c r="J8" s="423"/>
      <c r="K8" s="423"/>
      <c r="L8" s="423"/>
      <c r="M8" s="423"/>
      <c r="N8" s="9"/>
    </row>
    <row r="9" spans="1:14">
      <c r="A9" s="174"/>
      <c r="B9" s="174"/>
      <c r="C9" s="174"/>
      <c r="D9" s="174"/>
      <c r="E9" s="174"/>
      <c r="F9" s="174"/>
      <c r="G9" s="174"/>
      <c r="H9" s="174"/>
      <c r="I9" s="174"/>
      <c r="J9" s="174"/>
      <c r="K9" s="174"/>
      <c r="L9" s="174"/>
      <c r="M9" s="174"/>
      <c r="N9" s="9"/>
    </row>
    <row r="10" spans="1:14">
      <c r="A10" s="9"/>
      <c r="B10" s="9"/>
      <c r="C10" s="9"/>
      <c r="D10" s="9"/>
      <c r="E10" s="9"/>
      <c r="F10" s="9"/>
      <c r="G10" s="9"/>
      <c r="H10" s="9"/>
      <c r="I10" s="9"/>
      <c r="J10" s="9"/>
      <c r="K10" s="9"/>
      <c r="L10" s="9"/>
      <c r="M10" s="9"/>
      <c r="N10" s="9"/>
    </row>
    <row r="11" spans="1:14" ht="13.5" customHeight="1">
      <c r="A11" s="9"/>
      <c r="B11" s="425" t="s">
        <v>139</v>
      </c>
      <c r="C11" s="426"/>
      <c r="D11" s="431"/>
      <c r="E11" s="432"/>
      <c r="F11" s="437" t="s">
        <v>81</v>
      </c>
      <c r="G11" s="438"/>
      <c r="H11" s="438"/>
      <c r="I11" s="438"/>
      <c r="J11" s="438"/>
      <c r="K11" s="438"/>
      <c r="L11" s="439"/>
      <c r="M11" s="10" t="s">
        <v>85</v>
      </c>
      <c r="N11" s="9"/>
    </row>
    <row r="12" spans="1:14" ht="13.5" customHeight="1">
      <c r="A12" s="9"/>
      <c r="B12" s="427"/>
      <c r="C12" s="428"/>
      <c r="D12" s="433"/>
      <c r="E12" s="434"/>
      <c r="F12" s="440"/>
      <c r="G12" s="441"/>
      <c r="H12" s="441"/>
      <c r="I12" s="441"/>
      <c r="J12" s="441"/>
      <c r="K12" s="441"/>
      <c r="L12" s="442"/>
      <c r="M12" s="10"/>
      <c r="N12" s="9"/>
    </row>
    <row r="13" spans="1:14">
      <c r="A13" s="9"/>
      <c r="B13" s="427"/>
      <c r="C13" s="428"/>
      <c r="D13" s="435"/>
      <c r="E13" s="436"/>
      <c r="F13" s="443"/>
      <c r="G13" s="443"/>
      <c r="H13" s="443"/>
      <c r="I13" s="443"/>
      <c r="J13" s="443"/>
      <c r="K13" s="443"/>
      <c r="L13" s="444"/>
      <c r="M13" s="10"/>
      <c r="N13" s="9"/>
    </row>
    <row r="14" spans="1:14">
      <c r="A14" s="9"/>
      <c r="B14" s="427"/>
      <c r="C14" s="428"/>
      <c r="D14" s="431"/>
      <c r="E14" s="432"/>
      <c r="F14" s="437" t="s">
        <v>82</v>
      </c>
      <c r="G14" s="438"/>
      <c r="H14" s="438"/>
      <c r="I14" s="438"/>
      <c r="J14" s="438"/>
      <c r="K14" s="438"/>
      <c r="L14" s="439"/>
      <c r="M14" s="10" t="s">
        <v>85</v>
      </c>
      <c r="N14" s="9"/>
    </row>
    <row r="15" spans="1:14">
      <c r="A15" s="9"/>
      <c r="B15" s="427"/>
      <c r="C15" s="428"/>
      <c r="D15" s="433"/>
      <c r="E15" s="434"/>
      <c r="F15" s="440"/>
      <c r="G15" s="441"/>
      <c r="H15" s="441"/>
      <c r="I15" s="441"/>
      <c r="J15" s="441"/>
      <c r="K15" s="441"/>
      <c r="L15" s="442"/>
      <c r="M15" s="10"/>
      <c r="N15" s="9"/>
    </row>
    <row r="16" spans="1:14">
      <c r="A16" s="9"/>
      <c r="B16" s="429"/>
      <c r="C16" s="430"/>
      <c r="D16" s="435"/>
      <c r="E16" s="436"/>
      <c r="F16" s="443"/>
      <c r="G16" s="443"/>
      <c r="H16" s="443"/>
      <c r="I16" s="443"/>
      <c r="J16" s="443"/>
      <c r="K16" s="443"/>
      <c r="L16" s="444"/>
      <c r="M16" s="9"/>
      <c r="N16" s="9"/>
    </row>
    <row r="17" spans="1:41">
      <c r="A17" s="9"/>
      <c r="B17" s="13"/>
      <c r="C17" s="13"/>
      <c r="D17" s="31" t="str">
        <f>IF(COUNTBLANK(D11:E16)=12,"　↑　該当する方に○",IF(COUNTBLANK(D11:E16)=10,"　↑　どちらか一方に○",""))</f>
        <v>　↑　該当する方に○</v>
      </c>
      <c r="E17" s="32"/>
      <c r="F17" s="13"/>
      <c r="G17" s="13"/>
      <c r="H17" s="13"/>
      <c r="I17" s="13"/>
      <c r="J17" s="13"/>
      <c r="K17" s="13"/>
      <c r="L17" s="13"/>
      <c r="M17" s="9"/>
      <c r="N17" s="9"/>
    </row>
    <row r="18" spans="1:41">
      <c r="A18" s="9"/>
      <c r="B18" s="175"/>
      <c r="C18" s="175"/>
      <c r="D18" s="37"/>
      <c r="E18" s="37"/>
      <c r="F18" s="37"/>
      <c r="G18" s="37"/>
      <c r="H18" s="37"/>
      <c r="I18" s="37"/>
      <c r="J18" s="37"/>
      <c r="K18" s="37"/>
      <c r="L18" s="37"/>
      <c r="M18" s="9"/>
      <c r="N18" s="9"/>
    </row>
    <row r="19" spans="1:41" ht="14.25">
      <c r="A19" s="9"/>
      <c r="B19" s="94" t="s">
        <v>186</v>
      </c>
      <c r="C19" s="9"/>
      <c r="D19" s="9"/>
      <c r="E19" s="9"/>
      <c r="F19" s="9"/>
      <c r="G19" s="9"/>
      <c r="H19" s="9"/>
      <c r="I19" s="9"/>
      <c r="J19" s="9"/>
      <c r="K19" s="9"/>
      <c r="L19" s="9"/>
      <c r="M19" s="9"/>
      <c r="N19" s="9"/>
    </row>
    <row r="20" spans="1:41">
      <c r="A20" s="9"/>
      <c r="B20" s="13"/>
      <c r="C20" s="13"/>
      <c r="D20" s="13"/>
      <c r="E20" s="13"/>
      <c r="F20" s="13"/>
      <c r="G20" s="13"/>
      <c r="H20" s="13"/>
      <c r="I20" s="13"/>
      <c r="J20" s="13"/>
      <c r="K20" s="13"/>
      <c r="L20" s="13"/>
      <c r="M20" s="9"/>
      <c r="N20" s="9"/>
    </row>
    <row r="21" spans="1:41">
      <c r="A21" s="9"/>
      <c r="B21" s="13"/>
      <c r="C21" s="13"/>
      <c r="D21" s="13"/>
      <c r="E21" s="13"/>
      <c r="F21" s="13"/>
      <c r="G21" s="13"/>
      <c r="H21" s="13"/>
      <c r="I21" s="13"/>
      <c r="J21" s="13"/>
      <c r="K21" s="13"/>
      <c r="L21" s="13"/>
      <c r="M21" s="9"/>
      <c r="N21" s="9"/>
      <c r="AO21" s="9"/>
    </row>
    <row r="22" spans="1:41" s="34" customFormat="1" ht="14.25">
      <c r="A22" s="33"/>
      <c r="B22" s="53"/>
      <c r="C22" s="85"/>
      <c r="D22" s="33"/>
      <c r="E22" s="33"/>
      <c r="F22" s="33"/>
      <c r="G22" s="33"/>
      <c r="H22" s="33"/>
      <c r="I22" s="33"/>
      <c r="J22" s="33"/>
      <c r="K22" s="33"/>
      <c r="L22" s="33"/>
      <c r="M22" s="33"/>
      <c r="N22" s="33"/>
    </row>
    <row r="23" spans="1:41" s="34" customFormat="1">
      <c r="A23" s="33"/>
      <c r="B23" s="20"/>
      <c r="C23" s="33"/>
      <c r="D23" s="33"/>
      <c r="E23" s="33"/>
      <c r="F23" s="33"/>
      <c r="G23" s="33"/>
      <c r="H23" s="33"/>
      <c r="I23" s="33"/>
      <c r="J23" s="33"/>
      <c r="K23" s="33"/>
      <c r="L23" s="33"/>
      <c r="M23" s="33"/>
      <c r="N23" s="33"/>
    </row>
    <row r="24" spans="1:41" ht="14.25">
      <c r="A24" s="9"/>
      <c r="B24" s="53"/>
      <c r="C24" s="36"/>
      <c r="D24" s="9"/>
      <c r="E24" s="9"/>
      <c r="F24" s="9"/>
      <c r="G24" s="9"/>
      <c r="H24" s="9"/>
      <c r="I24" s="9"/>
      <c r="J24" s="9"/>
      <c r="K24" s="9"/>
      <c r="L24" s="9"/>
      <c r="M24" s="9"/>
      <c r="N24" s="9"/>
    </row>
    <row r="25" spans="1:41">
      <c r="A25" s="9"/>
      <c r="B25" s="9"/>
      <c r="C25" s="9"/>
      <c r="D25" s="9"/>
      <c r="E25" s="9"/>
      <c r="F25" s="9"/>
      <c r="G25" s="9"/>
      <c r="H25" s="9"/>
      <c r="I25" s="9"/>
      <c r="J25" s="9"/>
      <c r="K25" s="9"/>
      <c r="L25" s="9"/>
      <c r="M25" s="9"/>
      <c r="N25" s="9"/>
    </row>
    <row r="26" spans="1:41">
      <c r="A26" s="9"/>
      <c r="B26" s="9"/>
      <c r="C26" s="9"/>
      <c r="D26" s="9"/>
      <c r="E26" s="9"/>
      <c r="F26" s="9"/>
      <c r="G26" s="9"/>
      <c r="H26" s="9"/>
      <c r="I26" s="9"/>
      <c r="J26" s="9"/>
      <c r="K26" s="9"/>
      <c r="L26" s="9"/>
      <c r="M26" s="9"/>
      <c r="N26" s="9"/>
    </row>
    <row r="27" spans="1:41">
      <c r="A27" s="9"/>
      <c r="B27" s="9"/>
      <c r="C27" s="9"/>
      <c r="D27" s="9"/>
      <c r="E27" s="9"/>
      <c r="F27" s="9"/>
      <c r="G27" s="9"/>
      <c r="H27" s="9"/>
      <c r="I27" s="9"/>
      <c r="J27" s="9"/>
      <c r="K27" s="9"/>
      <c r="L27" s="9"/>
      <c r="M27" s="9"/>
      <c r="N27" s="9"/>
    </row>
    <row r="28" spans="1:41">
      <c r="A28" s="9"/>
      <c r="B28" s="9"/>
      <c r="C28" s="9"/>
      <c r="D28" s="9"/>
      <c r="E28" s="9"/>
      <c r="F28" s="9"/>
      <c r="G28" s="9"/>
      <c r="H28" s="9"/>
      <c r="I28" s="9"/>
      <c r="J28" s="9"/>
      <c r="K28" s="9"/>
      <c r="L28" s="9"/>
      <c r="M28" s="9"/>
      <c r="N28" s="9"/>
    </row>
    <row r="29" spans="1:41">
      <c r="A29" s="9"/>
      <c r="B29" s="9"/>
      <c r="C29" s="9"/>
      <c r="D29" s="9"/>
      <c r="E29" s="9"/>
      <c r="F29" s="9"/>
      <c r="G29" s="9"/>
      <c r="H29" s="9"/>
      <c r="I29" s="9"/>
      <c r="J29" s="9"/>
      <c r="K29" s="9"/>
      <c r="L29" s="9"/>
      <c r="M29" s="9"/>
      <c r="N29" s="9"/>
    </row>
    <row r="30" spans="1:41">
      <c r="A30" s="9"/>
      <c r="B30" s="9"/>
      <c r="C30" s="9"/>
      <c r="D30" s="9"/>
      <c r="E30" s="9"/>
      <c r="F30" s="9"/>
      <c r="G30" s="9"/>
      <c r="H30" s="9"/>
      <c r="I30" s="9"/>
      <c r="J30" s="9"/>
      <c r="K30" s="9"/>
      <c r="L30" s="9"/>
      <c r="M30" s="9"/>
      <c r="N30" s="9"/>
    </row>
    <row r="31" spans="1:41">
      <c r="A31" s="9"/>
      <c r="B31" s="9"/>
      <c r="C31" s="9"/>
      <c r="D31" s="9"/>
      <c r="E31" s="9"/>
      <c r="F31" s="9"/>
      <c r="G31" s="9"/>
      <c r="H31" s="9"/>
      <c r="I31" s="9"/>
      <c r="J31" s="9"/>
      <c r="K31" s="9"/>
      <c r="L31" s="9"/>
      <c r="M31" s="9"/>
      <c r="N31" s="9"/>
    </row>
    <row r="32" spans="1:41">
      <c r="A32" s="9"/>
      <c r="B32" s="9"/>
      <c r="C32" s="9"/>
      <c r="D32" s="9"/>
      <c r="E32" s="9"/>
      <c r="F32" s="9"/>
      <c r="G32" s="9"/>
      <c r="H32" s="9"/>
      <c r="I32" s="9"/>
      <c r="J32" s="9"/>
      <c r="K32" s="9"/>
      <c r="L32" s="9"/>
      <c r="M32" s="9"/>
      <c r="N32" s="9"/>
    </row>
    <row r="33" spans="1:14">
      <c r="A33" s="9"/>
      <c r="B33" s="9"/>
      <c r="C33" s="9"/>
      <c r="D33" s="9"/>
      <c r="E33" s="9"/>
      <c r="F33" s="9"/>
      <c r="G33" s="9"/>
      <c r="H33" s="9"/>
      <c r="I33" s="9"/>
      <c r="J33" s="9"/>
      <c r="K33" s="9"/>
      <c r="L33" s="9"/>
      <c r="M33" s="9"/>
      <c r="N33" s="9"/>
    </row>
    <row r="34" spans="1:14">
      <c r="A34" s="9"/>
      <c r="B34" s="9"/>
      <c r="C34" s="9"/>
      <c r="D34" s="9"/>
      <c r="E34" s="9"/>
      <c r="F34" s="9"/>
      <c r="G34" s="9"/>
      <c r="H34" s="9"/>
      <c r="I34" s="9"/>
      <c r="J34" s="9"/>
      <c r="K34" s="9"/>
      <c r="L34" s="9"/>
      <c r="M34" s="9"/>
      <c r="N34" s="9"/>
    </row>
    <row r="35" spans="1:14">
      <c r="A35" s="9"/>
      <c r="B35" s="9"/>
      <c r="C35" s="9"/>
      <c r="D35" s="9"/>
      <c r="E35" s="9"/>
      <c r="F35" s="9"/>
      <c r="G35" s="9"/>
      <c r="H35" s="9"/>
      <c r="I35" s="9"/>
      <c r="J35" s="9"/>
      <c r="K35" s="9"/>
      <c r="L35" s="9"/>
      <c r="M35" s="9"/>
      <c r="N35" s="9"/>
    </row>
    <row r="36" spans="1:14">
      <c r="A36" s="9"/>
      <c r="B36" s="9"/>
      <c r="C36" s="9"/>
      <c r="D36" s="9"/>
      <c r="E36" s="9"/>
      <c r="F36" s="9"/>
      <c r="G36" s="9"/>
      <c r="H36" s="9"/>
      <c r="I36" s="9"/>
      <c r="J36" s="9"/>
      <c r="K36" s="9"/>
      <c r="L36" s="9"/>
      <c r="M36" s="9"/>
      <c r="N36" s="9"/>
    </row>
    <row r="37" spans="1:14">
      <c r="A37" s="9"/>
      <c r="B37" s="9"/>
      <c r="C37" s="9"/>
      <c r="D37" s="9"/>
      <c r="E37" s="9"/>
      <c r="F37" s="9"/>
      <c r="G37" s="9"/>
      <c r="H37" s="9"/>
      <c r="I37" s="9"/>
      <c r="J37" s="9"/>
      <c r="K37" s="9"/>
      <c r="L37" s="9"/>
      <c r="M37" s="9"/>
      <c r="N37" s="9"/>
    </row>
    <row r="38" spans="1:14">
      <c r="A38" s="9"/>
      <c r="B38" s="9"/>
      <c r="C38" s="9"/>
      <c r="D38" s="9"/>
      <c r="E38" s="9"/>
      <c r="F38" s="9"/>
      <c r="G38" s="9"/>
      <c r="H38" s="9"/>
      <c r="I38" s="9"/>
      <c r="J38" s="9"/>
      <c r="K38" s="9"/>
      <c r="L38" s="9"/>
      <c r="M38" s="9"/>
      <c r="N38" s="9"/>
    </row>
    <row r="39" spans="1:14">
      <c r="A39" s="9"/>
      <c r="B39" s="9"/>
      <c r="C39" s="9"/>
      <c r="D39" s="9"/>
      <c r="E39" s="9"/>
      <c r="F39" s="9"/>
      <c r="G39" s="9"/>
      <c r="H39" s="9"/>
      <c r="I39" s="9"/>
      <c r="J39" s="9"/>
      <c r="K39" s="9"/>
      <c r="L39" s="9"/>
      <c r="M39" s="9"/>
      <c r="N39" s="9"/>
    </row>
    <row r="40" spans="1:14">
      <c r="A40" s="9"/>
      <c r="B40" s="9"/>
      <c r="C40" s="9"/>
      <c r="D40" s="9"/>
      <c r="E40" s="9"/>
      <c r="F40" s="9"/>
      <c r="G40" s="9"/>
      <c r="H40" s="9"/>
      <c r="I40" s="9"/>
      <c r="J40" s="9"/>
      <c r="K40" s="9"/>
      <c r="L40" s="9"/>
      <c r="M40" s="9"/>
      <c r="N40" s="9"/>
    </row>
    <row r="41" spans="1:14">
      <c r="A41" s="9"/>
      <c r="B41" s="9"/>
      <c r="C41" s="9"/>
      <c r="D41" s="9"/>
      <c r="E41" s="9"/>
      <c r="F41" s="9"/>
      <c r="G41" s="9"/>
      <c r="H41" s="9"/>
      <c r="I41" s="9"/>
      <c r="J41" s="9"/>
      <c r="K41" s="9"/>
      <c r="L41" s="9"/>
      <c r="M41" s="9"/>
      <c r="N41" s="9"/>
    </row>
    <row r="42" spans="1:14">
      <c r="A42" s="9"/>
      <c r="B42" s="9"/>
      <c r="C42" s="9"/>
      <c r="D42" s="9"/>
      <c r="E42" s="9"/>
      <c r="F42" s="9"/>
      <c r="G42" s="9"/>
      <c r="H42" s="9"/>
      <c r="I42" s="9"/>
      <c r="J42" s="9"/>
      <c r="K42" s="9"/>
      <c r="L42" s="9"/>
      <c r="M42" s="9"/>
      <c r="N42" s="9"/>
    </row>
    <row r="43" spans="1:14">
      <c r="A43" s="9"/>
      <c r="B43" s="9"/>
      <c r="C43" s="9"/>
      <c r="D43" s="9"/>
      <c r="E43" s="9"/>
      <c r="F43" s="9"/>
      <c r="G43" s="9"/>
      <c r="H43" s="9"/>
      <c r="I43" s="9"/>
      <c r="J43" s="9"/>
      <c r="K43" s="9"/>
      <c r="L43" s="9"/>
      <c r="M43" s="9"/>
      <c r="N43" s="9"/>
    </row>
    <row r="44" spans="1:14">
      <c r="A44" s="9"/>
      <c r="B44" s="9"/>
      <c r="C44" s="9"/>
      <c r="D44" s="9"/>
      <c r="E44" s="9"/>
      <c r="F44" s="9"/>
      <c r="G44" s="9"/>
      <c r="H44" s="9"/>
      <c r="I44" s="9"/>
      <c r="J44" s="9"/>
      <c r="K44" s="9"/>
      <c r="L44" s="9"/>
      <c r="M44" s="9"/>
      <c r="N44" s="9"/>
    </row>
    <row r="45" spans="1:14">
      <c r="A45" s="9"/>
      <c r="B45" s="9"/>
      <c r="C45" s="9"/>
      <c r="D45" s="9"/>
      <c r="E45" s="9"/>
      <c r="F45" s="9"/>
      <c r="G45" s="9"/>
      <c r="H45" s="9"/>
      <c r="I45" s="9"/>
      <c r="J45" s="9"/>
      <c r="K45" s="9"/>
      <c r="L45" s="9"/>
      <c r="M45" s="9"/>
      <c r="N45" s="9"/>
    </row>
    <row r="46" spans="1:14">
      <c r="A46" s="9"/>
      <c r="B46" s="9"/>
      <c r="C46" s="9"/>
      <c r="D46" s="9"/>
      <c r="E46" s="9"/>
      <c r="F46" s="9"/>
      <c r="G46" s="9"/>
      <c r="H46" s="9"/>
      <c r="I46" s="9"/>
      <c r="J46" s="9"/>
      <c r="K46" s="9"/>
      <c r="L46" s="9"/>
      <c r="M46" s="9"/>
      <c r="N46" s="9"/>
    </row>
    <row r="47" spans="1:14">
      <c r="A47" s="9"/>
      <c r="B47" s="9"/>
      <c r="C47" s="9"/>
      <c r="D47" s="9"/>
      <c r="E47" s="9"/>
      <c r="F47" s="9"/>
      <c r="G47" s="9"/>
      <c r="H47" s="9"/>
      <c r="I47" s="9"/>
      <c r="J47" s="9"/>
      <c r="K47" s="9"/>
      <c r="L47" s="9"/>
      <c r="M47" s="9"/>
      <c r="N47" s="9"/>
    </row>
    <row r="48" spans="1:14">
      <c r="A48" s="9"/>
      <c r="B48" s="9"/>
      <c r="C48" s="9"/>
      <c r="D48" s="9"/>
      <c r="E48" s="9"/>
      <c r="F48" s="9"/>
      <c r="G48" s="9"/>
      <c r="H48" s="9"/>
      <c r="I48" s="9"/>
      <c r="J48" s="9"/>
      <c r="K48" s="9"/>
      <c r="L48" s="9"/>
      <c r="M48" s="9"/>
      <c r="N48" s="9"/>
    </row>
    <row r="49" spans="1:14">
      <c r="A49" s="9"/>
      <c r="B49" s="9"/>
      <c r="C49" s="9"/>
      <c r="D49" s="9"/>
      <c r="E49" s="9"/>
      <c r="F49" s="9"/>
      <c r="G49" s="9"/>
      <c r="H49" s="9"/>
      <c r="I49" s="9"/>
      <c r="J49" s="9"/>
      <c r="K49" s="9"/>
      <c r="L49" s="9"/>
      <c r="M49" s="9"/>
      <c r="N49" s="9"/>
    </row>
    <row r="50" spans="1:14">
      <c r="A50" s="9"/>
      <c r="B50" s="9"/>
      <c r="C50" s="9"/>
      <c r="D50" s="9"/>
      <c r="E50" s="9"/>
      <c r="F50" s="9"/>
      <c r="G50" s="9"/>
      <c r="H50" s="9"/>
      <c r="I50" s="9"/>
      <c r="J50" s="9"/>
      <c r="K50" s="9"/>
      <c r="L50" s="9"/>
      <c r="M50" s="9"/>
      <c r="N50" s="9"/>
    </row>
    <row r="51" spans="1:14">
      <c r="A51" s="9"/>
      <c r="B51" s="9"/>
      <c r="C51" s="9"/>
      <c r="D51" s="9"/>
      <c r="E51" s="9"/>
      <c r="F51" s="9"/>
      <c r="G51" s="9"/>
      <c r="H51" s="9"/>
      <c r="I51" s="9"/>
      <c r="J51" s="9"/>
      <c r="K51" s="9"/>
      <c r="L51" s="9"/>
      <c r="M51" s="9"/>
      <c r="N51" s="9"/>
    </row>
    <row r="52" spans="1:14">
      <c r="A52" s="9"/>
      <c r="B52" s="9"/>
      <c r="C52" s="9"/>
      <c r="D52" s="9"/>
      <c r="E52" s="9"/>
      <c r="F52" s="9"/>
      <c r="G52" s="9"/>
      <c r="H52" s="9"/>
      <c r="I52" s="9"/>
      <c r="J52" s="9"/>
      <c r="K52" s="9"/>
      <c r="L52" s="9"/>
      <c r="M52" s="9"/>
      <c r="N52" s="9"/>
    </row>
    <row r="53" spans="1:14">
      <c r="A53" s="9"/>
      <c r="B53" s="9"/>
      <c r="C53" s="9"/>
      <c r="D53" s="9"/>
      <c r="E53" s="9"/>
      <c r="F53" s="9"/>
      <c r="G53" s="9"/>
      <c r="H53" s="9"/>
      <c r="I53" s="9"/>
      <c r="J53" s="9"/>
      <c r="K53" s="9"/>
      <c r="L53" s="9"/>
      <c r="M53" s="9"/>
      <c r="N53" s="9"/>
    </row>
    <row r="54" spans="1:14">
      <c r="A54" s="9"/>
      <c r="B54" s="9"/>
      <c r="C54" s="9"/>
      <c r="D54" s="9"/>
      <c r="E54" s="9"/>
      <c r="F54" s="9"/>
      <c r="G54" s="9"/>
      <c r="H54" s="9"/>
      <c r="I54" s="9"/>
      <c r="J54" s="9"/>
      <c r="K54" s="9"/>
      <c r="L54" s="9"/>
      <c r="M54" s="9"/>
      <c r="N54" s="9"/>
    </row>
    <row r="55" spans="1:14">
      <c r="A55" s="9"/>
      <c r="B55" s="9"/>
      <c r="C55" s="9"/>
      <c r="D55" s="9"/>
      <c r="E55" s="9"/>
      <c r="F55" s="9"/>
      <c r="G55" s="9"/>
      <c r="H55" s="9"/>
      <c r="I55" s="9"/>
      <c r="J55" s="9"/>
      <c r="K55" s="9"/>
      <c r="L55" s="9"/>
      <c r="M55" s="9"/>
      <c r="N55" s="9"/>
    </row>
    <row r="56" spans="1:14">
      <c r="A56" s="9"/>
      <c r="B56" s="9"/>
      <c r="C56" s="9"/>
      <c r="D56" s="9"/>
      <c r="E56" s="9"/>
      <c r="F56" s="9"/>
      <c r="G56" s="9"/>
      <c r="H56" s="9"/>
      <c r="I56" s="9"/>
      <c r="J56" s="9"/>
      <c r="K56" s="9"/>
      <c r="L56" s="9"/>
      <c r="M56" s="9"/>
      <c r="N56" s="9"/>
    </row>
    <row r="57" spans="1:14">
      <c r="A57" s="9"/>
      <c r="B57" s="9"/>
      <c r="C57" s="9"/>
      <c r="D57" s="9"/>
      <c r="E57" s="9"/>
      <c r="F57" s="9"/>
      <c r="G57" s="9"/>
      <c r="H57" s="9"/>
      <c r="I57" s="9"/>
      <c r="J57" s="9"/>
      <c r="K57" s="9"/>
      <c r="L57" s="9"/>
      <c r="M57" s="9"/>
      <c r="N57" s="9"/>
    </row>
    <row r="58" spans="1:14">
      <c r="A58" s="9"/>
      <c r="B58" s="9"/>
      <c r="C58" s="9"/>
      <c r="D58" s="9"/>
      <c r="E58" s="9"/>
      <c r="F58" s="9"/>
      <c r="G58" s="9"/>
      <c r="H58" s="9"/>
      <c r="I58" s="9"/>
      <c r="J58" s="9"/>
      <c r="K58" s="9"/>
      <c r="L58" s="9"/>
      <c r="M58" s="9"/>
      <c r="N58" s="9"/>
    </row>
    <row r="59" spans="1:14">
      <c r="A59" s="9"/>
      <c r="B59" s="9"/>
      <c r="C59" s="9"/>
      <c r="D59" s="9"/>
      <c r="E59" s="9"/>
      <c r="F59" s="9"/>
      <c r="G59" s="9"/>
      <c r="H59" s="9"/>
      <c r="I59" s="9"/>
      <c r="J59" s="9"/>
      <c r="K59" s="9"/>
      <c r="L59" s="9"/>
      <c r="M59" s="9"/>
      <c r="N59" s="9"/>
    </row>
    <row r="60" spans="1:14">
      <c r="A60" s="9"/>
      <c r="B60" s="9"/>
      <c r="C60" s="9"/>
      <c r="D60" s="9"/>
      <c r="E60" s="9"/>
      <c r="F60" s="9"/>
      <c r="G60" s="9"/>
      <c r="H60" s="9"/>
      <c r="I60" s="9"/>
      <c r="J60" s="9"/>
      <c r="K60" s="9"/>
      <c r="L60" s="9"/>
      <c r="M60" s="9"/>
      <c r="N60" s="9"/>
    </row>
    <row r="61" spans="1:14">
      <c r="A61" s="9"/>
      <c r="B61" s="9"/>
      <c r="C61" s="9"/>
      <c r="D61" s="9"/>
      <c r="E61" s="9"/>
      <c r="F61" s="9"/>
      <c r="G61" s="9"/>
      <c r="H61" s="9"/>
      <c r="I61" s="9"/>
      <c r="J61" s="9"/>
      <c r="K61" s="9"/>
      <c r="L61" s="9"/>
      <c r="M61" s="9"/>
      <c r="N61" s="9"/>
    </row>
    <row r="62" spans="1:14" ht="18.75">
      <c r="A62" s="460" t="s">
        <v>142</v>
      </c>
      <c r="B62" s="460"/>
      <c r="C62" s="460"/>
      <c r="D62" s="460"/>
      <c r="E62" s="460"/>
      <c r="F62" s="460"/>
      <c r="G62" s="460"/>
      <c r="H62" s="460"/>
      <c r="I62" s="460"/>
      <c r="J62" s="460"/>
      <c r="K62" s="460"/>
      <c r="L62" s="460"/>
      <c r="M62" s="460"/>
      <c r="N62" s="9"/>
    </row>
    <row r="63" spans="1:14">
      <c r="A63" s="9"/>
      <c r="B63" s="9"/>
      <c r="C63" s="9"/>
      <c r="D63" s="9"/>
      <c r="E63" s="9"/>
      <c r="F63" s="9"/>
      <c r="G63" s="9"/>
      <c r="H63" s="9"/>
      <c r="I63" s="9"/>
      <c r="J63" s="9"/>
      <c r="K63" s="9"/>
      <c r="L63" s="9"/>
      <c r="M63" s="9"/>
      <c r="N63" s="9"/>
    </row>
  </sheetData>
  <sheetProtection sheet="1" formatCells="0" selectLockedCells="1"/>
  <mergeCells count="9">
    <mergeCell ref="A62:M62"/>
    <mergeCell ref="K1:M1"/>
    <mergeCell ref="K2:M4"/>
    <mergeCell ref="A8:M8"/>
    <mergeCell ref="B11:C16"/>
    <mergeCell ref="D11:E13"/>
    <mergeCell ref="F11:L13"/>
    <mergeCell ref="D14:E16"/>
    <mergeCell ref="F14:L16"/>
  </mergeCells>
  <phoneticPr fontId="119"/>
  <conditionalFormatting sqref="C24">
    <cfRule type="expression" dxfId="101" priority="1" stopIfTrue="1">
      <formula>$B$22="■"</formula>
    </cfRule>
  </conditionalFormatting>
  <dataValidations count="2">
    <dataValidation type="list" allowBlank="1" showInputMessage="1" showErrorMessage="1" sqref="D14:E16">
      <formula1>$M$14:$M$15</formula1>
    </dataValidation>
    <dataValidation type="list" allowBlank="1" showInputMessage="1" showErrorMessage="1" sqref="D11:E13">
      <formula1>$M$11:$M$12</formula1>
    </dataValidation>
  </dataValidations>
  <printOptions horizontalCentered="1"/>
  <pageMargins left="0.78740157480314965" right="0.59055118110236227" top="0.39370078740157483" bottom="0.39370078740157483" header="0.31496062992125984" footer="0.31496062992125984"/>
  <pageSetup paperSize="9" orientation="portrait"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tabColor rgb="FFFFFF00"/>
    <pageSetUpPr fitToPage="1"/>
  </sheetPr>
  <dimension ref="A1:BN71"/>
  <sheetViews>
    <sheetView showGridLines="0" view="pageBreakPreview" topLeftCell="A7" zoomScale="85" zoomScaleNormal="100" zoomScaleSheetLayoutView="85" workbookViewId="0">
      <selection activeCell="L13" sqref="L13:O14"/>
    </sheetView>
  </sheetViews>
  <sheetFormatPr defaultColWidth="3.5" defaultRowHeight="17.25" customHeight="1"/>
  <cols>
    <col min="1" max="2" width="3.5" style="15" customWidth="1"/>
    <col min="3" max="6" width="3.5" style="5" customWidth="1"/>
    <col min="7" max="7" width="3.5" style="15" customWidth="1"/>
    <col min="8" max="23" width="3.5" style="5" customWidth="1"/>
    <col min="24" max="26" width="3.5" style="4" customWidth="1"/>
    <col min="27" max="33" width="3.5" style="5"/>
    <col min="34" max="34" width="2.5" style="5" customWidth="1"/>
    <col min="35" max="41" width="3.5" style="5"/>
    <col min="42" max="43" width="0" style="5" hidden="1" customWidth="1"/>
    <col min="44" max="44" width="10.625" style="5" hidden="1" customWidth="1"/>
    <col min="45" max="16384" width="3.5" style="5"/>
  </cols>
  <sheetData>
    <row r="1" spans="1:34" ht="24" customHeight="1">
      <c r="A1" s="44"/>
      <c r="B1" s="44"/>
      <c r="C1" s="2"/>
      <c r="D1" s="2"/>
      <c r="E1" s="2"/>
      <c r="F1" s="2"/>
      <c r="G1" s="44"/>
      <c r="H1" s="2"/>
      <c r="I1" s="2"/>
      <c r="J1" s="2"/>
      <c r="K1" s="2"/>
      <c r="L1" s="2"/>
      <c r="M1" s="2"/>
      <c r="N1" s="2"/>
      <c r="O1" s="2"/>
      <c r="P1" s="2"/>
      <c r="Q1" s="2"/>
      <c r="R1" s="2"/>
      <c r="S1" s="2"/>
      <c r="T1" s="2"/>
      <c r="U1" s="2"/>
      <c r="V1" s="2"/>
      <c r="W1" s="2"/>
      <c r="X1" s="3"/>
      <c r="Y1" s="3"/>
      <c r="Z1" s="3"/>
      <c r="AA1" s="789" t="s">
        <v>431</v>
      </c>
      <c r="AB1" s="789"/>
      <c r="AC1" s="789"/>
      <c r="AD1" s="789"/>
      <c r="AE1" s="789"/>
      <c r="AF1" s="789"/>
      <c r="AG1" s="789"/>
      <c r="AH1" s="2"/>
    </row>
    <row r="2" spans="1:34" ht="17.25" customHeight="1">
      <c r="A2" s="44"/>
      <c r="B2" s="44"/>
      <c r="C2" s="2"/>
      <c r="D2" s="2"/>
      <c r="E2" s="2"/>
      <c r="F2" s="2"/>
      <c r="G2" s="44"/>
      <c r="H2" s="2"/>
      <c r="I2" s="2"/>
      <c r="J2" s="2"/>
      <c r="K2" s="2"/>
      <c r="L2" s="2"/>
      <c r="M2" s="2"/>
      <c r="N2" s="2"/>
      <c r="O2" s="2"/>
      <c r="P2" s="2"/>
      <c r="Q2" s="2"/>
      <c r="R2" s="2"/>
      <c r="S2" s="2"/>
      <c r="T2" s="2"/>
      <c r="U2" s="2"/>
      <c r="V2" s="2"/>
      <c r="W2" s="2"/>
      <c r="X2" s="3"/>
      <c r="Y2" s="3"/>
      <c r="Z2" s="3"/>
      <c r="AA2" s="512" t="s">
        <v>365</v>
      </c>
      <c r="AB2" s="512"/>
      <c r="AC2" s="512"/>
      <c r="AD2" s="512"/>
      <c r="AE2" s="512"/>
      <c r="AF2" s="512"/>
      <c r="AG2" s="512"/>
      <c r="AH2" s="2"/>
    </row>
    <row r="3" spans="1:34" ht="23.25" customHeight="1">
      <c r="A3" s="44"/>
      <c r="B3" s="44"/>
      <c r="C3" s="2"/>
      <c r="D3" s="2"/>
      <c r="E3" s="2"/>
      <c r="F3" s="2"/>
      <c r="G3" s="44"/>
      <c r="H3" s="2"/>
      <c r="I3" s="2"/>
      <c r="J3" s="2"/>
      <c r="K3" s="2"/>
      <c r="L3" s="2"/>
      <c r="M3" s="2"/>
      <c r="N3" s="2"/>
      <c r="O3" s="2"/>
      <c r="P3" s="2"/>
      <c r="Q3" s="2"/>
      <c r="R3" s="2"/>
      <c r="S3" s="2"/>
      <c r="T3" s="2"/>
      <c r="U3" s="2"/>
      <c r="V3" s="2"/>
      <c r="W3" s="2"/>
      <c r="X3" s="3"/>
      <c r="Y3" s="3"/>
      <c r="Z3" s="3"/>
      <c r="AA3" s="512"/>
      <c r="AB3" s="512"/>
      <c r="AC3" s="512"/>
      <c r="AD3" s="512"/>
      <c r="AE3" s="512"/>
      <c r="AF3" s="512"/>
      <c r="AG3" s="512"/>
      <c r="AH3" s="2"/>
    </row>
    <row r="4" spans="1:34" ht="17.25" customHeight="1">
      <c r="A4" s="44"/>
      <c r="B4" s="44"/>
      <c r="C4" s="2"/>
      <c r="D4" s="2"/>
      <c r="E4" s="2"/>
      <c r="F4" s="2"/>
      <c r="G4" s="44"/>
      <c r="H4" s="2"/>
      <c r="I4" s="2"/>
      <c r="J4" s="2"/>
      <c r="K4" s="2"/>
      <c r="L4" s="2"/>
      <c r="M4" s="2"/>
      <c r="N4" s="2"/>
      <c r="O4" s="2"/>
      <c r="P4" s="2"/>
      <c r="Q4" s="2"/>
      <c r="R4" s="2"/>
      <c r="S4" s="2"/>
      <c r="T4" s="2"/>
      <c r="U4" s="2"/>
      <c r="V4" s="2"/>
      <c r="W4" s="2"/>
      <c r="X4" s="3"/>
      <c r="Y4" s="3"/>
      <c r="Z4" s="3"/>
      <c r="AA4" s="512"/>
      <c r="AB4" s="512"/>
      <c r="AC4" s="512"/>
      <c r="AD4" s="512"/>
      <c r="AE4" s="512"/>
      <c r="AF4" s="512"/>
      <c r="AG4" s="512"/>
      <c r="AH4" s="3"/>
    </row>
    <row r="5" spans="1:34" ht="23.25" customHeight="1">
      <c r="A5" s="44"/>
      <c r="B5" s="44"/>
      <c r="C5" s="2"/>
      <c r="D5" s="2"/>
      <c r="E5" s="2"/>
      <c r="F5" s="2"/>
      <c r="G5" s="44"/>
      <c r="H5" s="2"/>
      <c r="I5" s="2"/>
      <c r="J5" s="2"/>
      <c r="K5" s="2"/>
      <c r="L5" s="2"/>
      <c r="M5" s="2"/>
      <c r="N5" s="2"/>
      <c r="O5" s="2"/>
      <c r="P5" s="2"/>
      <c r="Q5" s="2"/>
      <c r="R5" s="2"/>
      <c r="S5" s="2"/>
      <c r="T5" s="2"/>
      <c r="U5" s="2"/>
      <c r="V5" s="2"/>
      <c r="W5" s="2"/>
      <c r="X5" s="3"/>
      <c r="Y5" s="3"/>
      <c r="Z5" s="3"/>
      <c r="AA5" s="2"/>
      <c r="AB5" s="2"/>
      <c r="AC5" s="2"/>
      <c r="AD5" s="3"/>
      <c r="AE5" s="3"/>
      <c r="AF5" s="3"/>
      <c r="AG5" s="3"/>
      <c r="AH5" s="3"/>
    </row>
    <row r="6" spans="1:34" ht="23.25" customHeight="1">
      <c r="A6" s="513" t="s">
        <v>24</v>
      </c>
      <c r="B6" s="513"/>
      <c r="C6" s="513"/>
      <c r="D6" s="513"/>
      <c r="E6" s="513"/>
      <c r="F6" s="513"/>
      <c r="G6" s="513"/>
      <c r="H6" s="513"/>
      <c r="I6" s="513"/>
      <c r="J6" s="513"/>
      <c r="K6" s="513"/>
      <c r="L6" s="513"/>
      <c r="M6" s="513"/>
      <c r="N6" s="513"/>
      <c r="O6" s="513"/>
      <c r="P6" s="513"/>
      <c r="Q6" s="513"/>
      <c r="R6" s="513"/>
      <c r="S6" s="513"/>
      <c r="T6" s="513"/>
      <c r="U6" s="513"/>
      <c r="V6" s="513"/>
      <c r="W6" s="513"/>
      <c r="X6" s="513"/>
      <c r="Y6" s="513"/>
      <c r="Z6" s="513"/>
      <c r="AA6" s="513"/>
      <c r="AB6" s="513"/>
      <c r="AC6" s="513"/>
      <c r="AD6" s="513"/>
      <c r="AE6" s="513"/>
      <c r="AF6" s="513"/>
      <c r="AG6" s="513"/>
      <c r="AH6" s="2"/>
    </row>
    <row r="7" spans="1:34" ht="23.25" customHeight="1">
      <c r="A7" s="44"/>
      <c r="B7" s="44"/>
      <c r="C7" s="2"/>
      <c r="D7" s="2"/>
      <c r="E7" s="2"/>
      <c r="F7" s="2"/>
      <c r="G7" s="44"/>
      <c r="H7" s="2"/>
      <c r="I7" s="2"/>
      <c r="J7" s="2"/>
      <c r="K7" s="2"/>
      <c r="L7" s="2"/>
      <c r="M7" s="2"/>
      <c r="N7" s="2"/>
      <c r="O7" s="2"/>
      <c r="P7" s="99"/>
      <c r="Q7" s="99"/>
      <c r="R7" s="99"/>
      <c r="S7" s="99"/>
      <c r="T7" s="99"/>
      <c r="U7" s="99"/>
      <c r="V7" s="99"/>
      <c r="W7" s="99"/>
      <c r="X7" s="99"/>
      <c r="Y7" s="99"/>
      <c r="Z7" s="99"/>
      <c r="AA7" s="99"/>
      <c r="AB7" s="99"/>
      <c r="AC7" s="99"/>
      <c r="AD7" s="99"/>
      <c r="AE7" s="99"/>
      <c r="AF7" s="99"/>
      <c r="AG7" s="99"/>
      <c r="AH7" s="2"/>
    </row>
    <row r="8" spans="1:34" ht="23.25" customHeight="1">
      <c r="A8" s="44"/>
      <c r="B8" s="44"/>
      <c r="C8" s="2"/>
      <c r="D8" s="2"/>
      <c r="E8" s="2"/>
      <c r="F8" s="2"/>
      <c r="G8" s="44"/>
      <c r="H8" s="2"/>
      <c r="I8" s="2"/>
      <c r="J8" s="2"/>
      <c r="K8" s="2"/>
      <c r="L8" s="2"/>
      <c r="M8" s="2"/>
      <c r="N8" s="2"/>
      <c r="O8" s="2"/>
      <c r="P8" s="99"/>
      <c r="Q8" s="99"/>
      <c r="R8" s="99"/>
      <c r="S8" s="99"/>
      <c r="T8" s="693" t="s">
        <v>282</v>
      </c>
      <c r="U8" s="694"/>
      <c r="V8" s="695"/>
      <c r="W8" s="696"/>
      <c r="X8" s="697"/>
      <c r="Y8" s="697"/>
      <c r="Z8" s="697"/>
      <c r="AA8" s="697"/>
      <c r="AB8" s="697"/>
      <c r="AC8" s="697"/>
      <c r="AD8" s="697"/>
      <c r="AE8" s="698"/>
      <c r="AF8" s="99"/>
      <c r="AG8" s="99"/>
      <c r="AH8" s="2"/>
    </row>
    <row r="9" spans="1:34" ht="23.25" customHeight="1">
      <c r="A9" s="44"/>
      <c r="B9" s="44"/>
      <c r="C9" s="699" t="s">
        <v>143</v>
      </c>
      <c r="D9" s="700"/>
      <c r="E9" s="700"/>
      <c r="F9" s="700"/>
      <c r="G9" s="700"/>
      <c r="H9" s="701"/>
      <c r="I9" s="705"/>
      <c r="J9" s="706"/>
      <c r="K9" s="706"/>
      <c r="L9" s="706"/>
      <c r="M9" s="706"/>
      <c r="N9" s="706"/>
      <c r="O9" s="706"/>
      <c r="P9" s="706"/>
      <c r="Q9" s="707"/>
      <c r="R9" s="2"/>
      <c r="S9" s="2"/>
      <c r="T9" s="514" t="s">
        <v>144</v>
      </c>
      <c r="U9" s="514"/>
      <c r="V9" s="514"/>
      <c r="W9" s="711"/>
      <c r="X9" s="711"/>
      <c r="Y9" s="711"/>
      <c r="Z9" s="711"/>
      <c r="AA9" s="711"/>
      <c r="AB9" s="711"/>
      <c r="AC9" s="711"/>
      <c r="AD9" s="711"/>
      <c r="AE9" s="711"/>
      <c r="AF9" s="27"/>
      <c r="AG9" s="27"/>
      <c r="AH9" s="2"/>
    </row>
    <row r="10" spans="1:34" ht="23.25" customHeight="1">
      <c r="A10" s="44"/>
      <c r="B10" s="44"/>
      <c r="C10" s="702"/>
      <c r="D10" s="703"/>
      <c r="E10" s="703"/>
      <c r="F10" s="703"/>
      <c r="G10" s="703"/>
      <c r="H10" s="704"/>
      <c r="I10" s="708"/>
      <c r="J10" s="709"/>
      <c r="K10" s="709"/>
      <c r="L10" s="709"/>
      <c r="M10" s="709"/>
      <c r="N10" s="709"/>
      <c r="O10" s="709"/>
      <c r="P10" s="709"/>
      <c r="Q10" s="710"/>
      <c r="R10" s="2"/>
      <c r="S10" s="2"/>
      <c r="T10" s="514"/>
      <c r="U10" s="514"/>
      <c r="V10" s="514"/>
      <c r="W10" s="711"/>
      <c r="X10" s="711"/>
      <c r="Y10" s="711"/>
      <c r="Z10" s="711"/>
      <c r="AA10" s="711"/>
      <c r="AB10" s="711"/>
      <c r="AC10" s="711"/>
      <c r="AD10" s="711"/>
      <c r="AE10" s="711"/>
      <c r="AF10" s="27"/>
      <c r="AG10" s="27"/>
      <c r="AH10" s="2"/>
    </row>
    <row r="11" spans="1:34" ht="23.25" customHeight="1">
      <c r="A11" s="43"/>
      <c r="B11" s="43"/>
      <c r="C11" s="43"/>
      <c r="D11" s="43"/>
      <c r="E11" s="43"/>
      <c r="F11" s="43"/>
      <c r="G11" s="28"/>
      <c r="H11" s="28"/>
      <c r="I11" s="28"/>
      <c r="J11" s="28"/>
      <c r="K11" s="28"/>
      <c r="L11" s="28"/>
      <c r="M11" s="28"/>
      <c r="N11" s="28"/>
      <c r="O11" s="28"/>
      <c r="P11" s="59"/>
      <c r="Q11" s="59"/>
      <c r="R11" s="59"/>
      <c r="S11" s="59"/>
      <c r="T11" s="59"/>
      <c r="U11" s="59"/>
      <c r="V11" s="59"/>
      <c r="W11" s="712" t="s">
        <v>149</v>
      </c>
      <c r="X11" s="713"/>
      <c r="Y11" s="713"/>
      <c r="Z11" s="713"/>
      <c r="AA11" s="713"/>
      <c r="AB11" s="713"/>
      <c r="AC11" s="713"/>
      <c r="AD11" s="713"/>
      <c r="AE11" s="713"/>
      <c r="AF11" s="2"/>
      <c r="AG11" s="2"/>
      <c r="AH11" s="2"/>
    </row>
    <row r="12" spans="1:34" s="11" customFormat="1" ht="23.25" customHeight="1">
      <c r="A12" s="99"/>
      <c r="B12" s="99"/>
      <c r="C12" s="43"/>
      <c r="D12" s="43"/>
      <c r="E12" s="43"/>
      <c r="F12" s="43"/>
      <c r="G12" s="29"/>
      <c r="H12" s="29"/>
      <c r="I12" s="29"/>
      <c r="J12" s="29"/>
      <c r="K12" s="29"/>
      <c r="L12" s="29"/>
      <c r="M12" s="29"/>
      <c r="N12" s="29"/>
      <c r="O12" s="29"/>
      <c r="P12" s="29"/>
      <c r="Q12" s="29"/>
      <c r="R12" s="29"/>
      <c r="S12" s="29"/>
      <c r="T12" s="29"/>
      <c r="U12" s="29"/>
      <c r="V12" s="29"/>
      <c r="W12" s="9"/>
      <c r="X12" s="9"/>
      <c r="Y12" s="9"/>
      <c r="Z12" s="9"/>
      <c r="AA12" s="9"/>
      <c r="AB12" s="9"/>
      <c r="AC12" s="9"/>
      <c r="AD12" s="9"/>
      <c r="AE12" s="9"/>
      <c r="AF12" s="9"/>
      <c r="AG12" s="9"/>
      <c r="AH12" s="9"/>
    </row>
    <row r="13" spans="1:34" ht="23.25" customHeight="1">
      <c r="A13" s="9"/>
      <c r="B13" s="9"/>
      <c r="C13" s="9"/>
      <c r="D13" s="9"/>
      <c r="E13" s="9"/>
      <c r="F13" s="9"/>
      <c r="G13" s="9"/>
      <c r="H13" s="425" t="s">
        <v>76</v>
      </c>
      <c r="I13" s="714"/>
      <c r="J13" s="714"/>
      <c r="K13" s="426"/>
      <c r="L13" s="532"/>
      <c r="M13" s="533"/>
      <c r="N13" s="533"/>
      <c r="O13" s="534"/>
      <c r="P13" s="538" t="s">
        <v>81</v>
      </c>
      <c r="Q13" s="538"/>
      <c r="R13" s="538"/>
      <c r="S13" s="538"/>
      <c r="T13" s="538"/>
      <c r="U13" s="538"/>
      <c r="V13" s="538"/>
      <c r="W13" s="538"/>
      <c r="X13" s="538"/>
      <c r="Y13" s="538"/>
      <c r="Z13" s="538"/>
      <c r="AA13" s="10" t="s">
        <v>0</v>
      </c>
      <c r="AB13" s="10"/>
      <c r="AC13" s="9"/>
      <c r="AD13" s="9"/>
      <c r="AE13" s="9"/>
      <c r="AF13" s="9"/>
      <c r="AG13" s="9"/>
      <c r="AH13" s="2"/>
    </row>
    <row r="14" spans="1:34" s="15" customFormat="1" ht="23.25" customHeight="1">
      <c r="A14" s="9"/>
      <c r="B14" s="9"/>
      <c r="C14" s="9"/>
      <c r="D14" s="9"/>
      <c r="E14" s="9"/>
      <c r="F14" s="9"/>
      <c r="G14" s="9"/>
      <c r="H14" s="427"/>
      <c r="I14" s="715"/>
      <c r="J14" s="715"/>
      <c r="K14" s="428"/>
      <c r="L14" s="535"/>
      <c r="M14" s="536"/>
      <c r="N14" s="536"/>
      <c r="O14" s="537"/>
      <c r="P14" s="538"/>
      <c r="Q14" s="538"/>
      <c r="R14" s="538"/>
      <c r="S14" s="538"/>
      <c r="T14" s="538"/>
      <c r="U14" s="538"/>
      <c r="V14" s="538"/>
      <c r="W14" s="538"/>
      <c r="X14" s="538"/>
      <c r="Y14" s="538"/>
      <c r="Z14" s="538"/>
      <c r="AA14" s="9"/>
      <c r="AB14" s="9"/>
      <c r="AC14" s="9"/>
      <c r="AD14" s="9"/>
      <c r="AE14" s="9"/>
      <c r="AF14" s="9"/>
      <c r="AG14" s="9"/>
      <c r="AH14" s="44"/>
    </row>
    <row r="15" spans="1:34" ht="23.25" customHeight="1">
      <c r="A15" s="9"/>
      <c r="B15" s="9"/>
      <c r="C15" s="9"/>
      <c r="D15" s="9"/>
      <c r="E15" s="9"/>
      <c r="F15" s="9"/>
      <c r="G15" s="9"/>
      <c r="H15" s="427"/>
      <c r="I15" s="715"/>
      <c r="J15" s="715"/>
      <c r="K15" s="428"/>
      <c r="L15" s="532"/>
      <c r="M15" s="533"/>
      <c r="N15" s="533"/>
      <c r="O15" s="534"/>
      <c r="P15" s="538" t="s">
        <v>82</v>
      </c>
      <c r="Q15" s="538"/>
      <c r="R15" s="538"/>
      <c r="S15" s="538"/>
      <c r="T15" s="538"/>
      <c r="U15" s="538"/>
      <c r="V15" s="538"/>
      <c r="W15" s="538"/>
      <c r="X15" s="538"/>
      <c r="Y15" s="538"/>
      <c r="Z15" s="538"/>
      <c r="AA15" s="9"/>
      <c r="AB15" s="9"/>
      <c r="AC15" s="9"/>
      <c r="AD15" s="9"/>
      <c r="AE15" s="9"/>
      <c r="AF15" s="9"/>
      <c r="AG15" s="9"/>
      <c r="AH15" s="2"/>
    </row>
    <row r="16" spans="1:34" ht="23.25" customHeight="1">
      <c r="A16" s="9"/>
      <c r="B16" s="9"/>
      <c r="C16" s="9"/>
      <c r="D16" s="9"/>
      <c r="E16" s="9"/>
      <c r="F16" s="9"/>
      <c r="G16" s="9"/>
      <c r="H16" s="429"/>
      <c r="I16" s="716"/>
      <c r="J16" s="716"/>
      <c r="K16" s="430"/>
      <c r="L16" s="535"/>
      <c r="M16" s="536"/>
      <c r="N16" s="536"/>
      <c r="O16" s="537"/>
      <c r="P16" s="538"/>
      <c r="Q16" s="538"/>
      <c r="R16" s="538"/>
      <c r="S16" s="538"/>
      <c r="T16" s="538"/>
      <c r="U16" s="538"/>
      <c r="V16" s="538"/>
      <c r="W16" s="538"/>
      <c r="X16" s="538"/>
      <c r="Y16" s="538"/>
      <c r="Z16" s="538"/>
      <c r="AA16" s="9"/>
      <c r="AB16" s="9"/>
      <c r="AC16" s="9"/>
      <c r="AD16" s="9"/>
      <c r="AE16" s="9"/>
      <c r="AF16" s="9"/>
      <c r="AG16" s="9"/>
      <c r="AH16" s="2"/>
    </row>
    <row r="17" spans="1:34" ht="23.25" customHeight="1">
      <c r="A17" s="2"/>
      <c r="B17" s="2"/>
      <c r="C17" s="2"/>
      <c r="D17" s="2"/>
      <c r="E17" s="2"/>
      <c r="F17" s="2"/>
      <c r="G17" s="44"/>
      <c r="H17" s="2"/>
      <c r="I17" s="2"/>
      <c r="J17" s="2"/>
      <c r="K17" s="2"/>
      <c r="L17" s="12" t="str">
        <f>IF(COUNTBLANK(L13:O16)=16,"　↑　該当する方に○",IF(COUNTBLANK(L13:O16)=14,"　↑　どちらか一方に○",""))</f>
        <v>　↑　該当する方に○</v>
      </c>
      <c r="M17" s="2"/>
      <c r="N17" s="2"/>
      <c r="O17" s="12"/>
      <c r="P17" s="12"/>
      <c r="Q17" s="12"/>
      <c r="R17" s="12"/>
      <c r="S17" s="12"/>
      <c r="T17" s="12"/>
      <c r="U17" s="12"/>
      <c r="V17" s="12"/>
      <c r="W17" s="2"/>
      <c r="X17" s="3"/>
      <c r="Y17" s="3"/>
      <c r="Z17" s="3"/>
      <c r="AA17" s="2"/>
      <c r="AB17" s="2"/>
      <c r="AC17" s="2"/>
      <c r="AD17" s="2"/>
      <c r="AE17" s="2"/>
      <c r="AF17" s="2"/>
      <c r="AG17" s="2"/>
      <c r="AH17" s="2"/>
    </row>
    <row r="18" spans="1:34" ht="23.25" customHeight="1">
      <c r="A18" s="2"/>
      <c r="B18" s="2"/>
      <c r="C18" s="2"/>
      <c r="D18" s="2"/>
      <c r="E18" s="2"/>
      <c r="F18" s="2"/>
      <c r="G18" s="44"/>
      <c r="H18" s="2"/>
      <c r="I18" s="2"/>
      <c r="J18" s="2"/>
      <c r="K18" s="2"/>
      <c r="L18" s="12"/>
      <c r="M18" s="2"/>
      <c r="N18" s="2"/>
      <c r="O18" s="12"/>
      <c r="P18" s="12"/>
      <c r="Q18" s="12"/>
      <c r="R18" s="12"/>
      <c r="S18" s="12"/>
      <c r="T18" s="12"/>
      <c r="U18" s="12"/>
      <c r="V18" s="12"/>
      <c r="W18" s="2"/>
      <c r="X18" s="3"/>
      <c r="Y18" s="3"/>
      <c r="Z18" s="3"/>
      <c r="AA18" s="2"/>
      <c r="AB18" s="2"/>
      <c r="AC18" s="2"/>
      <c r="AD18" s="2"/>
      <c r="AE18" s="2"/>
      <c r="AF18" s="2"/>
      <c r="AG18" s="2"/>
      <c r="AH18" s="2"/>
    </row>
    <row r="19" spans="1:34" ht="23.25" customHeight="1">
      <c r="A19" s="2"/>
      <c r="B19" s="2"/>
      <c r="C19" s="2"/>
      <c r="D19" s="2"/>
      <c r="E19" s="2"/>
      <c r="F19" s="2"/>
      <c r="G19" s="44"/>
      <c r="H19" s="2"/>
      <c r="I19" s="2"/>
      <c r="J19" s="2"/>
      <c r="K19" s="2"/>
      <c r="L19" s="2"/>
      <c r="M19" s="2"/>
      <c r="N19" s="2"/>
      <c r="O19" s="14"/>
      <c r="P19" s="14"/>
      <c r="Q19" s="14"/>
      <c r="R19" s="14"/>
      <c r="S19" s="14"/>
      <c r="T19" s="14"/>
      <c r="U19" s="14"/>
      <c r="V19" s="14"/>
      <c r="W19" s="2"/>
      <c r="X19" s="3"/>
      <c r="Y19" s="3"/>
      <c r="Z19" s="3"/>
      <c r="AA19" s="2"/>
      <c r="AB19" s="2"/>
      <c r="AC19" s="2"/>
      <c r="AD19" s="2"/>
      <c r="AE19" s="2"/>
      <c r="AF19" s="2"/>
      <c r="AG19" s="2"/>
      <c r="AH19" s="2"/>
    </row>
    <row r="20" spans="1:34" ht="23.25" customHeight="1">
      <c r="A20" s="2"/>
      <c r="B20" s="2"/>
      <c r="C20" s="2"/>
      <c r="D20" s="2"/>
      <c r="E20" s="2"/>
      <c r="F20" s="2"/>
      <c r="G20" s="44"/>
      <c r="H20" s="2"/>
      <c r="I20" s="2"/>
      <c r="J20" s="2"/>
      <c r="K20" s="2"/>
      <c r="L20" s="2"/>
      <c r="M20" s="2"/>
      <c r="N20" s="2"/>
      <c r="O20" s="14"/>
      <c r="P20" s="14"/>
      <c r="Q20" s="14"/>
      <c r="R20" s="14"/>
      <c r="S20" s="14"/>
      <c r="T20" s="14"/>
      <c r="U20" s="14"/>
      <c r="V20" s="14"/>
      <c r="W20" s="2"/>
      <c r="X20" s="3"/>
      <c r="Y20" s="3"/>
      <c r="Z20" s="3"/>
      <c r="AA20" s="2"/>
      <c r="AB20" s="2"/>
      <c r="AC20" s="2"/>
      <c r="AD20" s="2"/>
      <c r="AE20" s="2"/>
      <c r="AF20" s="2"/>
      <c r="AG20" s="2"/>
      <c r="AH20" s="2"/>
    </row>
    <row r="21" spans="1:34" ht="23.25" customHeight="1">
      <c r="A21" s="16" t="s">
        <v>23</v>
      </c>
      <c r="B21" s="2"/>
      <c r="C21" s="2"/>
      <c r="D21" s="2"/>
      <c r="E21" s="2"/>
      <c r="F21" s="2"/>
      <c r="G21" s="44"/>
      <c r="H21" s="2"/>
      <c r="I21" s="2"/>
      <c r="J21" s="2"/>
      <c r="K21" s="2"/>
      <c r="L21" s="2"/>
      <c r="M21" s="2"/>
      <c r="N21" s="2"/>
      <c r="O21" s="14"/>
      <c r="P21" s="14"/>
      <c r="Q21" s="14"/>
      <c r="R21" s="14"/>
      <c r="S21" s="14"/>
      <c r="T21" s="14"/>
      <c r="U21" s="14"/>
      <c r="V21" s="14"/>
      <c r="W21" s="2"/>
      <c r="X21" s="3"/>
      <c r="Y21" s="3"/>
      <c r="Z21" s="3"/>
      <c r="AA21" s="2"/>
      <c r="AB21" s="2"/>
      <c r="AC21" s="2"/>
      <c r="AD21" s="2"/>
      <c r="AE21" s="2"/>
      <c r="AF21" s="2"/>
      <c r="AG21" s="2"/>
      <c r="AH21" s="2"/>
    </row>
    <row r="22" spans="1:34" ht="23.25" customHeight="1">
      <c r="A22" s="717" t="s">
        <v>161</v>
      </c>
      <c r="B22" s="717"/>
      <c r="C22" s="717"/>
      <c r="D22" s="717"/>
      <c r="E22" s="717"/>
      <c r="F22" s="717"/>
      <c r="G22" s="717"/>
      <c r="H22" s="717"/>
      <c r="I22" s="718"/>
      <c r="J22" s="718"/>
      <c r="K22" s="718"/>
      <c r="L22" s="718"/>
      <c r="M22" s="718"/>
      <c r="N22" s="718"/>
      <c r="O22" s="718"/>
      <c r="P22" s="718"/>
      <c r="Q22" s="718"/>
      <c r="R22" s="718"/>
      <c r="S22" s="718"/>
      <c r="T22" s="718"/>
      <c r="U22" s="718"/>
      <c r="V22" s="718"/>
      <c r="W22" s="718"/>
      <c r="X22" s="718"/>
      <c r="Y22" s="718"/>
      <c r="Z22" s="718"/>
      <c r="AA22" s="718"/>
      <c r="AB22" s="718"/>
      <c r="AC22" s="718"/>
      <c r="AD22" s="718"/>
      <c r="AE22" s="718"/>
      <c r="AF22" s="718"/>
      <c r="AG22" s="718"/>
      <c r="AH22" s="2"/>
    </row>
    <row r="23" spans="1:34" ht="23.25" customHeight="1">
      <c r="A23" s="717"/>
      <c r="B23" s="717"/>
      <c r="C23" s="717"/>
      <c r="D23" s="717"/>
      <c r="E23" s="717"/>
      <c r="F23" s="717"/>
      <c r="G23" s="717"/>
      <c r="H23" s="717"/>
      <c r="I23" s="718"/>
      <c r="J23" s="718"/>
      <c r="K23" s="718"/>
      <c r="L23" s="718"/>
      <c r="M23" s="718"/>
      <c r="N23" s="718"/>
      <c r="O23" s="718"/>
      <c r="P23" s="718"/>
      <c r="Q23" s="718"/>
      <c r="R23" s="718"/>
      <c r="S23" s="718"/>
      <c r="T23" s="718"/>
      <c r="U23" s="718"/>
      <c r="V23" s="718"/>
      <c r="W23" s="718"/>
      <c r="X23" s="718"/>
      <c r="Y23" s="718"/>
      <c r="Z23" s="718"/>
      <c r="AA23" s="718"/>
      <c r="AB23" s="718"/>
      <c r="AC23" s="718"/>
      <c r="AD23" s="718"/>
      <c r="AE23" s="718"/>
      <c r="AF23" s="718"/>
      <c r="AG23" s="718"/>
      <c r="AH23" s="2"/>
    </row>
    <row r="24" spans="1:34" ht="23.25" customHeight="1">
      <c r="A24" s="717" t="s">
        <v>216</v>
      </c>
      <c r="B24" s="717"/>
      <c r="C24" s="717"/>
      <c r="D24" s="717"/>
      <c r="E24" s="717"/>
      <c r="F24" s="717"/>
      <c r="G24" s="717"/>
      <c r="H24" s="717"/>
      <c r="I24" s="719"/>
      <c r="J24" s="720"/>
      <c r="K24" s="720"/>
      <c r="L24" s="720"/>
      <c r="M24" s="720"/>
      <c r="N24" s="720"/>
      <c r="O24" s="720"/>
      <c r="P24" s="720"/>
      <c r="Q24" s="720"/>
      <c r="R24" s="720"/>
      <c r="S24" s="720"/>
      <c r="T24" s="720"/>
      <c r="U24" s="720"/>
      <c r="V24" s="720"/>
      <c r="W24" s="720"/>
      <c r="X24" s="720"/>
      <c r="Y24" s="720"/>
      <c r="Z24" s="720"/>
      <c r="AA24" s="720"/>
      <c r="AB24" s="720"/>
      <c r="AC24" s="720"/>
      <c r="AD24" s="720"/>
      <c r="AE24" s="720"/>
      <c r="AF24" s="720"/>
      <c r="AG24" s="721"/>
      <c r="AH24" s="2"/>
    </row>
    <row r="25" spans="1:34" ht="23.25" customHeight="1">
      <c r="A25" s="717"/>
      <c r="B25" s="717"/>
      <c r="C25" s="717"/>
      <c r="D25" s="717"/>
      <c r="E25" s="717"/>
      <c r="F25" s="717"/>
      <c r="G25" s="717"/>
      <c r="H25" s="717"/>
      <c r="I25" s="722"/>
      <c r="J25" s="723"/>
      <c r="K25" s="723"/>
      <c r="L25" s="723"/>
      <c r="M25" s="723"/>
      <c r="N25" s="723"/>
      <c r="O25" s="723"/>
      <c r="P25" s="723"/>
      <c r="Q25" s="723"/>
      <c r="R25" s="723"/>
      <c r="S25" s="723"/>
      <c r="T25" s="723"/>
      <c r="U25" s="723"/>
      <c r="V25" s="723"/>
      <c r="W25" s="723"/>
      <c r="X25" s="723"/>
      <c r="Y25" s="723"/>
      <c r="Z25" s="723"/>
      <c r="AA25" s="723"/>
      <c r="AB25" s="723"/>
      <c r="AC25" s="723"/>
      <c r="AD25" s="723"/>
      <c r="AE25" s="723"/>
      <c r="AF25" s="723"/>
      <c r="AG25" s="724"/>
      <c r="AH25" s="2"/>
    </row>
    <row r="26" spans="1:34" ht="23.25" customHeight="1">
      <c r="A26" s="717"/>
      <c r="B26" s="717"/>
      <c r="C26" s="717"/>
      <c r="D26" s="717"/>
      <c r="E26" s="717"/>
      <c r="F26" s="717"/>
      <c r="G26" s="717"/>
      <c r="H26" s="717"/>
      <c r="I26" s="722"/>
      <c r="J26" s="723"/>
      <c r="K26" s="723"/>
      <c r="L26" s="723"/>
      <c r="M26" s="723"/>
      <c r="N26" s="723"/>
      <c r="O26" s="723"/>
      <c r="P26" s="723"/>
      <c r="Q26" s="723"/>
      <c r="R26" s="723"/>
      <c r="S26" s="723"/>
      <c r="T26" s="723"/>
      <c r="U26" s="723"/>
      <c r="V26" s="723"/>
      <c r="W26" s="723"/>
      <c r="X26" s="723"/>
      <c r="Y26" s="723"/>
      <c r="Z26" s="723"/>
      <c r="AA26" s="723"/>
      <c r="AB26" s="723"/>
      <c r="AC26" s="723"/>
      <c r="AD26" s="723"/>
      <c r="AE26" s="723"/>
      <c r="AF26" s="723"/>
      <c r="AG26" s="724"/>
      <c r="AH26" s="2"/>
    </row>
    <row r="27" spans="1:34" ht="23.25" customHeight="1">
      <c r="A27" s="717"/>
      <c r="B27" s="717"/>
      <c r="C27" s="717"/>
      <c r="D27" s="717"/>
      <c r="E27" s="717"/>
      <c r="F27" s="717"/>
      <c r="G27" s="717"/>
      <c r="H27" s="717"/>
      <c r="I27" s="725"/>
      <c r="J27" s="726"/>
      <c r="K27" s="726"/>
      <c r="L27" s="726"/>
      <c r="M27" s="726"/>
      <c r="N27" s="726"/>
      <c r="O27" s="726"/>
      <c r="P27" s="726"/>
      <c r="Q27" s="726"/>
      <c r="R27" s="726"/>
      <c r="S27" s="726"/>
      <c r="T27" s="726"/>
      <c r="U27" s="726"/>
      <c r="V27" s="726"/>
      <c r="W27" s="726"/>
      <c r="X27" s="726"/>
      <c r="Y27" s="726"/>
      <c r="Z27" s="726"/>
      <c r="AA27" s="726"/>
      <c r="AB27" s="726"/>
      <c r="AC27" s="726"/>
      <c r="AD27" s="726"/>
      <c r="AE27" s="726"/>
      <c r="AF27" s="726"/>
      <c r="AG27" s="727"/>
      <c r="AH27" s="2"/>
    </row>
    <row r="28" spans="1:34" ht="23.25" customHeight="1">
      <c r="A28" s="2"/>
      <c r="B28" s="2"/>
      <c r="C28" s="2"/>
      <c r="D28" s="2"/>
      <c r="E28" s="2"/>
      <c r="F28" s="2"/>
      <c r="G28" s="44"/>
      <c r="H28" s="2"/>
      <c r="I28" s="2"/>
      <c r="J28" s="2"/>
      <c r="K28" s="2"/>
      <c r="L28" s="2"/>
      <c r="M28" s="2"/>
      <c r="N28" s="2"/>
      <c r="O28" s="14"/>
      <c r="P28" s="14"/>
      <c r="Q28" s="14"/>
      <c r="R28" s="14"/>
      <c r="S28" s="14"/>
      <c r="T28" s="14"/>
      <c r="U28" s="14"/>
      <c r="V28" s="14"/>
      <c r="W28" s="2"/>
      <c r="X28" s="3"/>
      <c r="Y28" s="3"/>
      <c r="Z28" s="3"/>
      <c r="AA28" s="2"/>
      <c r="AB28" s="2"/>
      <c r="AC28" s="2"/>
      <c r="AD28" s="2"/>
      <c r="AE28" s="2"/>
      <c r="AF28" s="2"/>
      <c r="AG28" s="2"/>
      <c r="AH28" s="2"/>
    </row>
    <row r="29" spans="1:34" ht="23.25" customHeight="1">
      <c r="A29" s="728"/>
      <c r="B29" s="728"/>
      <c r="C29" s="729"/>
      <c r="D29" s="729"/>
      <c r="E29" s="729"/>
      <c r="F29" s="729"/>
      <c r="G29" s="540"/>
      <c r="H29" s="540"/>
      <c r="I29" s="2"/>
      <c r="J29" s="2"/>
      <c r="K29" s="2"/>
      <c r="L29" s="2"/>
      <c r="M29" s="2"/>
      <c r="N29" s="2"/>
      <c r="O29" s="14"/>
      <c r="P29" s="14"/>
      <c r="Q29" s="14"/>
      <c r="R29" s="14"/>
      <c r="S29" s="14"/>
      <c r="T29" s="14"/>
      <c r="U29" s="14"/>
      <c r="V29" s="14"/>
      <c r="W29" s="2"/>
      <c r="X29" s="3"/>
      <c r="Y29" s="3"/>
      <c r="Z29" s="3"/>
      <c r="AA29" s="2"/>
      <c r="AB29" s="2"/>
      <c r="AC29" s="2"/>
      <c r="AD29" s="2"/>
      <c r="AE29" s="2"/>
      <c r="AF29" s="2"/>
      <c r="AG29" s="2"/>
      <c r="AH29" s="2"/>
    </row>
    <row r="30" spans="1:34" ht="12.75" customHeight="1">
      <c r="A30" s="730" t="s">
        <v>10</v>
      </c>
      <c r="B30" s="731"/>
      <c r="C30" s="734" t="s">
        <v>210</v>
      </c>
      <c r="D30" s="735"/>
      <c r="E30" s="735"/>
      <c r="F30" s="736"/>
      <c r="G30" s="740" t="s">
        <v>252</v>
      </c>
      <c r="H30" s="741"/>
      <c r="I30" s="734" t="s">
        <v>208</v>
      </c>
      <c r="J30" s="735"/>
      <c r="K30" s="735"/>
      <c r="L30" s="736"/>
      <c r="M30" s="735" t="s">
        <v>11</v>
      </c>
      <c r="N30" s="735"/>
      <c r="O30" s="735"/>
      <c r="P30" s="735"/>
      <c r="Q30" s="735"/>
      <c r="R30" s="736"/>
      <c r="S30" s="734" t="s">
        <v>8</v>
      </c>
      <c r="T30" s="735"/>
      <c r="U30" s="735"/>
      <c r="V30" s="735"/>
      <c r="W30" s="735"/>
      <c r="X30" s="736"/>
      <c r="Y30" s="744" t="s">
        <v>12</v>
      </c>
      <c r="Z30" s="744"/>
      <c r="AA30" s="744"/>
      <c r="AB30" s="744"/>
      <c r="AC30" s="745"/>
      <c r="AD30" s="746" t="s">
        <v>14</v>
      </c>
      <c r="AE30" s="747"/>
      <c r="AF30" s="746" t="s">
        <v>214</v>
      </c>
      <c r="AG30" s="747"/>
      <c r="AH30" s="2"/>
    </row>
    <row r="31" spans="1:34" ht="12.75" customHeight="1">
      <c r="A31" s="732"/>
      <c r="B31" s="733"/>
      <c r="C31" s="737"/>
      <c r="D31" s="738"/>
      <c r="E31" s="738"/>
      <c r="F31" s="739"/>
      <c r="G31" s="742"/>
      <c r="H31" s="743"/>
      <c r="I31" s="737"/>
      <c r="J31" s="738"/>
      <c r="K31" s="738"/>
      <c r="L31" s="739"/>
      <c r="M31" s="738"/>
      <c r="N31" s="738"/>
      <c r="O31" s="738"/>
      <c r="P31" s="738"/>
      <c r="Q31" s="738"/>
      <c r="R31" s="739"/>
      <c r="S31" s="737"/>
      <c r="T31" s="738"/>
      <c r="U31" s="738"/>
      <c r="V31" s="738"/>
      <c r="W31" s="738"/>
      <c r="X31" s="739"/>
      <c r="Y31" s="750" t="s">
        <v>215</v>
      </c>
      <c r="Z31" s="750"/>
      <c r="AA31" s="750"/>
      <c r="AB31" s="750"/>
      <c r="AC31" s="751"/>
      <c r="AD31" s="748"/>
      <c r="AE31" s="749"/>
      <c r="AF31" s="748"/>
      <c r="AG31" s="749"/>
      <c r="AH31" s="2"/>
    </row>
    <row r="32" spans="1:34" ht="12.75" customHeight="1">
      <c r="A32" s="752"/>
      <c r="B32" s="753"/>
      <c r="C32" s="756"/>
      <c r="D32" s="757"/>
      <c r="E32" s="757"/>
      <c r="F32" s="758"/>
      <c r="G32" s="762"/>
      <c r="H32" s="763"/>
      <c r="I32" s="766"/>
      <c r="J32" s="767"/>
      <c r="K32" s="767"/>
      <c r="L32" s="768"/>
      <c r="M32" s="756"/>
      <c r="N32" s="757"/>
      <c r="O32" s="757"/>
      <c r="P32" s="757"/>
      <c r="Q32" s="757"/>
      <c r="R32" s="758"/>
      <c r="S32" s="772"/>
      <c r="T32" s="773"/>
      <c r="U32" s="773"/>
      <c r="V32" s="773"/>
      <c r="W32" s="773"/>
      <c r="X32" s="774"/>
      <c r="Y32" s="778"/>
      <c r="Z32" s="778"/>
      <c r="AA32" s="90" t="s">
        <v>13</v>
      </c>
      <c r="AB32" s="778"/>
      <c r="AC32" s="779"/>
      <c r="AD32" s="780"/>
      <c r="AE32" s="781"/>
      <c r="AF32" s="784"/>
      <c r="AG32" s="785"/>
      <c r="AH32" s="2"/>
    </row>
    <row r="33" spans="1:34" ht="12.75" customHeight="1">
      <c r="A33" s="754"/>
      <c r="B33" s="755"/>
      <c r="C33" s="759"/>
      <c r="D33" s="760"/>
      <c r="E33" s="760"/>
      <c r="F33" s="761"/>
      <c r="G33" s="764"/>
      <c r="H33" s="765"/>
      <c r="I33" s="769"/>
      <c r="J33" s="770"/>
      <c r="K33" s="770"/>
      <c r="L33" s="771"/>
      <c r="M33" s="759"/>
      <c r="N33" s="760"/>
      <c r="O33" s="760"/>
      <c r="P33" s="760"/>
      <c r="Q33" s="760"/>
      <c r="R33" s="761"/>
      <c r="S33" s="775"/>
      <c r="T33" s="776"/>
      <c r="U33" s="776"/>
      <c r="V33" s="776"/>
      <c r="W33" s="776"/>
      <c r="X33" s="777"/>
      <c r="Y33" s="786"/>
      <c r="Z33" s="786"/>
      <c r="AA33" s="91" t="s">
        <v>13</v>
      </c>
      <c r="AB33" s="786"/>
      <c r="AC33" s="783"/>
      <c r="AD33" s="782"/>
      <c r="AE33" s="783"/>
      <c r="AF33" s="787"/>
      <c r="AG33" s="788"/>
      <c r="AH33" s="2"/>
    </row>
    <row r="34" spans="1:34" ht="12.75" customHeight="1">
      <c r="A34" s="752"/>
      <c r="B34" s="753"/>
      <c r="C34" s="756"/>
      <c r="D34" s="757"/>
      <c r="E34" s="757"/>
      <c r="F34" s="758"/>
      <c r="G34" s="762"/>
      <c r="H34" s="763"/>
      <c r="I34" s="766"/>
      <c r="J34" s="767"/>
      <c r="K34" s="767"/>
      <c r="L34" s="768"/>
      <c r="M34" s="756"/>
      <c r="N34" s="757"/>
      <c r="O34" s="757"/>
      <c r="P34" s="757"/>
      <c r="Q34" s="757"/>
      <c r="R34" s="758"/>
      <c r="S34" s="772"/>
      <c r="T34" s="773"/>
      <c r="U34" s="773"/>
      <c r="V34" s="773"/>
      <c r="W34" s="773"/>
      <c r="X34" s="774"/>
      <c r="Y34" s="778"/>
      <c r="Z34" s="778"/>
      <c r="AA34" s="90" t="s">
        <v>13</v>
      </c>
      <c r="AB34" s="778"/>
      <c r="AC34" s="779"/>
      <c r="AD34" s="780"/>
      <c r="AE34" s="781"/>
      <c r="AF34" s="784"/>
      <c r="AG34" s="785"/>
      <c r="AH34" s="2"/>
    </row>
    <row r="35" spans="1:34" ht="12.75" customHeight="1">
      <c r="A35" s="754"/>
      <c r="B35" s="755"/>
      <c r="C35" s="759"/>
      <c r="D35" s="760"/>
      <c r="E35" s="760"/>
      <c r="F35" s="761"/>
      <c r="G35" s="764"/>
      <c r="H35" s="765"/>
      <c r="I35" s="769"/>
      <c r="J35" s="770"/>
      <c r="K35" s="770"/>
      <c r="L35" s="771"/>
      <c r="M35" s="759"/>
      <c r="N35" s="760"/>
      <c r="O35" s="760"/>
      <c r="P35" s="760"/>
      <c r="Q35" s="760"/>
      <c r="R35" s="761"/>
      <c r="S35" s="775"/>
      <c r="T35" s="776"/>
      <c r="U35" s="776"/>
      <c r="V35" s="776"/>
      <c r="W35" s="776"/>
      <c r="X35" s="777"/>
      <c r="Y35" s="786"/>
      <c r="Z35" s="786"/>
      <c r="AA35" s="91" t="s">
        <v>13</v>
      </c>
      <c r="AB35" s="786"/>
      <c r="AC35" s="783"/>
      <c r="AD35" s="782"/>
      <c r="AE35" s="783"/>
      <c r="AF35" s="787"/>
      <c r="AG35" s="788"/>
      <c r="AH35" s="2"/>
    </row>
    <row r="36" spans="1:34" ht="12.75" customHeight="1">
      <c r="A36" s="752"/>
      <c r="B36" s="753"/>
      <c r="C36" s="756"/>
      <c r="D36" s="757"/>
      <c r="E36" s="757"/>
      <c r="F36" s="758"/>
      <c r="G36" s="762"/>
      <c r="H36" s="763"/>
      <c r="I36" s="766"/>
      <c r="J36" s="767"/>
      <c r="K36" s="767"/>
      <c r="L36" s="768"/>
      <c r="M36" s="756"/>
      <c r="N36" s="757"/>
      <c r="O36" s="757"/>
      <c r="P36" s="757"/>
      <c r="Q36" s="757"/>
      <c r="R36" s="758"/>
      <c r="S36" s="772"/>
      <c r="T36" s="773"/>
      <c r="U36" s="773"/>
      <c r="V36" s="773"/>
      <c r="W36" s="773"/>
      <c r="X36" s="774"/>
      <c r="Y36" s="778"/>
      <c r="Z36" s="778"/>
      <c r="AA36" s="90" t="s">
        <v>13</v>
      </c>
      <c r="AB36" s="778"/>
      <c r="AC36" s="779"/>
      <c r="AD36" s="780"/>
      <c r="AE36" s="781"/>
      <c r="AF36" s="784"/>
      <c r="AG36" s="785"/>
      <c r="AH36" s="2"/>
    </row>
    <row r="37" spans="1:34" ht="12.75" customHeight="1">
      <c r="A37" s="754"/>
      <c r="B37" s="755"/>
      <c r="C37" s="759"/>
      <c r="D37" s="760"/>
      <c r="E37" s="760"/>
      <c r="F37" s="761"/>
      <c r="G37" s="764"/>
      <c r="H37" s="765"/>
      <c r="I37" s="769"/>
      <c r="J37" s="770"/>
      <c r="K37" s="770"/>
      <c r="L37" s="771"/>
      <c r="M37" s="759"/>
      <c r="N37" s="760"/>
      <c r="O37" s="760"/>
      <c r="P37" s="760"/>
      <c r="Q37" s="760"/>
      <c r="R37" s="761"/>
      <c r="S37" s="775"/>
      <c r="T37" s="776"/>
      <c r="U37" s="776"/>
      <c r="V37" s="776"/>
      <c r="W37" s="776"/>
      <c r="X37" s="777"/>
      <c r="Y37" s="786"/>
      <c r="Z37" s="786"/>
      <c r="AA37" s="91" t="s">
        <v>13</v>
      </c>
      <c r="AB37" s="786"/>
      <c r="AC37" s="783"/>
      <c r="AD37" s="782"/>
      <c r="AE37" s="783"/>
      <c r="AF37" s="787"/>
      <c r="AG37" s="788"/>
      <c r="AH37" s="2"/>
    </row>
    <row r="38" spans="1:34" ht="12.75" customHeight="1">
      <c r="A38" s="752"/>
      <c r="B38" s="753"/>
      <c r="C38" s="756"/>
      <c r="D38" s="757"/>
      <c r="E38" s="757"/>
      <c r="F38" s="758"/>
      <c r="G38" s="762"/>
      <c r="H38" s="763"/>
      <c r="I38" s="766"/>
      <c r="J38" s="767"/>
      <c r="K38" s="767"/>
      <c r="L38" s="768"/>
      <c r="M38" s="756"/>
      <c r="N38" s="757"/>
      <c r="O38" s="757"/>
      <c r="P38" s="757"/>
      <c r="Q38" s="757"/>
      <c r="R38" s="758"/>
      <c r="S38" s="772"/>
      <c r="T38" s="773"/>
      <c r="U38" s="773"/>
      <c r="V38" s="773"/>
      <c r="W38" s="773"/>
      <c r="X38" s="774"/>
      <c r="Y38" s="778"/>
      <c r="Z38" s="778"/>
      <c r="AA38" s="90" t="s">
        <v>13</v>
      </c>
      <c r="AB38" s="778"/>
      <c r="AC38" s="779"/>
      <c r="AD38" s="780"/>
      <c r="AE38" s="781"/>
      <c r="AF38" s="784"/>
      <c r="AG38" s="785"/>
      <c r="AH38" s="2"/>
    </row>
    <row r="39" spans="1:34" ht="12.75" customHeight="1">
      <c r="A39" s="754"/>
      <c r="B39" s="755"/>
      <c r="C39" s="759"/>
      <c r="D39" s="760"/>
      <c r="E39" s="760"/>
      <c r="F39" s="761"/>
      <c r="G39" s="764"/>
      <c r="H39" s="765"/>
      <c r="I39" s="769"/>
      <c r="J39" s="770"/>
      <c r="K39" s="770"/>
      <c r="L39" s="771"/>
      <c r="M39" s="759"/>
      <c r="N39" s="760"/>
      <c r="O39" s="760"/>
      <c r="P39" s="760"/>
      <c r="Q39" s="760"/>
      <c r="R39" s="761"/>
      <c r="S39" s="775"/>
      <c r="T39" s="776"/>
      <c r="U39" s="776"/>
      <c r="V39" s="776"/>
      <c r="W39" s="776"/>
      <c r="X39" s="777"/>
      <c r="Y39" s="786"/>
      <c r="Z39" s="786"/>
      <c r="AA39" s="91" t="s">
        <v>13</v>
      </c>
      <c r="AB39" s="786"/>
      <c r="AC39" s="783"/>
      <c r="AD39" s="782"/>
      <c r="AE39" s="783"/>
      <c r="AF39" s="787"/>
      <c r="AG39" s="788"/>
      <c r="AH39" s="2"/>
    </row>
    <row r="40" spans="1:34" ht="12.75" customHeight="1">
      <c r="A40" s="752"/>
      <c r="B40" s="753"/>
      <c r="C40" s="756"/>
      <c r="D40" s="757"/>
      <c r="E40" s="757"/>
      <c r="F40" s="758"/>
      <c r="G40" s="762"/>
      <c r="H40" s="763"/>
      <c r="I40" s="766"/>
      <c r="J40" s="767"/>
      <c r="K40" s="767"/>
      <c r="L40" s="768"/>
      <c r="M40" s="756"/>
      <c r="N40" s="757"/>
      <c r="O40" s="757"/>
      <c r="P40" s="757"/>
      <c r="Q40" s="757"/>
      <c r="R40" s="758"/>
      <c r="S40" s="772"/>
      <c r="T40" s="773"/>
      <c r="U40" s="773"/>
      <c r="V40" s="773"/>
      <c r="W40" s="773"/>
      <c r="X40" s="774"/>
      <c r="Y40" s="778"/>
      <c r="Z40" s="778"/>
      <c r="AA40" s="90" t="s">
        <v>13</v>
      </c>
      <c r="AB40" s="778"/>
      <c r="AC40" s="779"/>
      <c r="AD40" s="780"/>
      <c r="AE40" s="781"/>
      <c r="AF40" s="784"/>
      <c r="AG40" s="785"/>
      <c r="AH40" s="2"/>
    </row>
    <row r="41" spans="1:34" ht="12.75" customHeight="1">
      <c r="A41" s="754"/>
      <c r="B41" s="755"/>
      <c r="C41" s="759"/>
      <c r="D41" s="760"/>
      <c r="E41" s="760"/>
      <c r="F41" s="761"/>
      <c r="G41" s="764"/>
      <c r="H41" s="765"/>
      <c r="I41" s="769"/>
      <c r="J41" s="770"/>
      <c r="K41" s="770"/>
      <c r="L41" s="771"/>
      <c r="M41" s="759"/>
      <c r="N41" s="760"/>
      <c r="O41" s="760"/>
      <c r="P41" s="760"/>
      <c r="Q41" s="760"/>
      <c r="R41" s="761"/>
      <c r="S41" s="775"/>
      <c r="T41" s="776"/>
      <c r="U41" s="776"/>
      <c r="V41" s="776"/>
      <c r="W41" s="776"/>
      <c r="X41" s="777"/>
      <c r="Y41" s="786"/>
      <c r="Z41" s="786"/>
      <c r="AA41" s="91" t="s">
        <v>13</v>
      </c>
      <c r="AB41" s="786"/>
      <c r="AC41" s="783"/>
      <c r="AD41" s="782"/>
      <c r="AE41" s="783"/>
      <c r="AF41" s="787"/>
      <c r="AG41" s="788"/>
      <c r="AH41" s="2"/>
    </row>
    <row r="42" spans="1:34" ht="12.75" customHeight="1">
      <c r="A42" s="752"/>
      <c r="B42" s="753"/>
      <c r="C42" s="756"/>
      <c r="D42" s="757"/>
      <c r="E42" s="757"/>
      <c r="F42" s="758"/>
      <c r="G42" s="762"/>
      <c r="H42" s="763"/>
      <c r="I42" s="766"/>
      <c r="J42" s="767"/>
      <c r="K42" s="767"/>
      <c r="L42" s="768"/>
      <c r="M42" s="756"/>
      <c r="N42" s="757"/>
      <c r="O42" s="757"/>
      <c r="P42" s="757"/>
      <c r="Q42" s="757"/>
      <c r="R42" s="758"/>
      <c r="S42" s="772"/>
      <c r="T42" s="773"/>
      <c r="U42" s="773"/>
      <c r="V42" s="773"/>
      <c r="W42" s="773"/>
      <c r="X42" s="774"/>
      <c r="Y42" s="778"/>
      <c r="Z42" s="778"/>
      <c r="AA42" s="90" t="s">
        <v>13</v>
      </c>
      <c r="AB42" s="778"/>
      <c r="AC42" s="779"/>
      <c r="AD42" s="780"/>
      <c r="AE42" s="781"/>
      <c r="AF42" s="784"/>
      <c r="AG42" s="785"/>
      <c r="AH42" s="2"/>
    </row>
    <row r="43" spans="1:34" ht="12.75" customHeight="1">
      <c r="A43" s="754"/>
      <c r="B43" s="755"/>
      <c r="C43" s="759"/>
      <c r="D43" s="760"/>
      <c r="E43" s="760"/>
      <c r="F43" s="761"/>
      <c r="G43" s="764"/>
      <c r="H43" s="765"/>
      <c r="I43" s="769"/>
      <c r="J43" s="770"/>
      <c r="K43" s="770"/>
      <c r="L43" s="771"/>
      <c r="M43" s="759"/>
      <c r="N43" s="760"/>
      <c r="O43" s="760"/>
      <c r="P43" s="760"/>
      <c r="Q43" s="760"/>
      <c r="R43" s="761"/>
      <c r="S43" s="775"/>
      <c r="T43" s="776"/>
      <c r="U43" s="776"/>
      <c r="V43" s="776"/>
      <c r="W43" s="776"/>
      <c r="X43" s="777"/>
      <c r="Y43" s="786"/>
      <c r="Z43" s="786"/>
      <c r="AA43" s="91" t="s">
        <v>13</v>
      </c>
      <c r="AB43" s="786"/>
      <c r="AC43" s="783"/>
      <c r="AD43" s="782"/>
      <c r="AE43" s="783"/>
      <c r="AF43" s="787"/>
      <c r="AG43" s="788"/>
      <c r="AH43" s="2"/>
    </row>
    <row r="44" spans="1:34" ht="12.75" customHeight="1">
      <c r="A44" s="752"/>
      <c r="B44" s="753"/>
      <c r="C44" s="756"/>
      <c r="D44" s="757"/>
      <c r="E44" s="757"/>
      <c r="F44" s="758"/>
      <c r="G44" s="762"/>
      <c r="H44" s="763"/>
      <c r="I44" s="766"/>
      <c r="J44" s="767"/>
      <c r="K44" s="767"/>
      <c r="L44" s="768"/>
      <c r="M44" s="756"/>
      <c r="N44" s="757"/>
      <c r="O44" s="757"/>
      <c r="P44" s="757"/>
      <c r="Q44" s="757"/>
      <c r="R44" s="758"/>
      <c r="S44" s="772"/>
      <c r="T44" s="773"/>
      <c r="U44" s="773"/>
      <c r="V44" s="773"/>
      <c r="W44" s="773"/>
      <c r="X44" s="774"/>
      <c r="Y44" s="778"/>
      <c r="Z44" s="778"/>
      <c r="AA44" s="90" t="s">
        <v>13</v>
      </c>
      <c r="AB44" s="778"/>
      <c r="AC44" s="779"/>
      <c r="AD44" s="780"/>
      <c r="AE44" s="781"/>
      <c r="AF44" s="784"/>
      <c r="AG44" s="785"/>
      <c r="AH44" s="2"/>
    </row>
    <row r="45" spans="1:34" ht="12.75" customHeight="1">
      <c r="A45" s="754"/>
      <c r="B45" s="755"/>
      <c r="C45" s="759"/>
      <c r="D45" s="760"/>
      <c r="E45" s="760"/>
      <c r="F45" s="761"/>
      <c r="G45" s="764"/>
      <c r="H45" s="765"/>
      <c r="I45" s="769"/>
      <c r="J45" s="770"/>
      <c r="K45" s="770"/>
      <c r="L45" s="771"/>
      <c r="M45" s="759"/>
      <c r="N45" s="760"/>
      <c r="O45" s="760"/>
      <c r="P45" s="760"/>
      <c r="Q45" s="760"/>
      <c r="R45" s="761"/>
      <c r="S45" s="775"/>
      <c r="T45" s="776"/>
      <c r="U45" s="776"/>
      <c r="V45" s="776"/>
      <c r="W45" s="776"/>
      <c r="X45" s="777"/>
      <c r="Y45" s="786"/>
      <c r="Z45" s="786"/>
      <c r="AA45" s="91" t="s">
        <v>13</v>
      </c>
      <c r="AB45" s="786"/>
      <c r="AC45" s="783"/>
      <c r="AD45" s="782"/>
      <c r="AE45" s="783"/>
      <c r="AF45" s="787"/>
      <c r="AG45" s="788"/>
      <c r="AH45" s="2"/>
    </row>
    <row r="46" spans="1:34" ht="12.75" customHeight="1">
      <c r="A46" s="752"/>
      <c r="B46" s="753"/>
      <c r="C46" s="756"/>
      <c r="D46" s="757"/>
      <c r="E46" s="757"/>
      <c r="F46" s="758"/>
      <c r="G46" s="762"/>
      <c r="H46" s="763"/>
      <c r="I46" s="766"/>
      <c r="J46" s="767"/>
      <c r="K46" s="767"/>
      <c r="L46" s="768"/>
      <c r="M46" s="756"/>
      <c r="N46" s="757"/>
      <c r="O46" s="757"/>
      <c r="P46" s="757"/>
      <c r="Q46" s="757"/>
      <c r="R46" s="758"/>
      <c r="S46" s="772"/>
      <c r="T46" s="773"/>
      <c r="U46" s="773"/>
      <c r="V46" s="773"/>
      <c r="W46" s="773"/>
      <c r="X46" s="774"/>
      <c r="Y46" s="778"/>
      <c r="Z46" s="778"/>
      <c r="AA46" s="90" t="s">
        <v>13</v>
      </c>
      <c r="AB46" s="778"/>
      <c r="AC46" s="779"/>
      <c r="AD46" s="780"/>
      <c r="AE46" s="781"/>
      <c r="AF46" s="784"/>
      <c r="AG46" s="785"/>
      <c r="AH46" s="2"/>
    </row>
    <row r="47" spans="1:34" ht="12.75" customHeight="1">
      <c r="A47" s="754"/>
      <c r="B47" s="755"/>
      <c r="C47" s="759"/>
      <c r="D47" s="760"/>
      <c r="E47" s="760"/>
      <c r="F47" s="761"/>
      <c r="G47" s="764"/>
      <c r="H47" s="765"/>
      <c r="I47" s="769"/>
      <c r="J47" s="770"/>
      <c r="K47" s="770"/>
      <c r="L47" s="771"/>
      <c r="M47" s="759"/>
      <c r="N47" s="760"/>
      <c r="O47" s="760"/>
      <c r="P47" s="760"/>
      <c r="Q47" s="760"/>
      <c r="R47" s="761"/>
      <c r="S47" s="775"/>
      <c r="T47" s="776"/>
      <c r="U47" s="776"/>
      <c r="V47" s="776"/>
      <c r="W47" s="776"/>
      <c r="X47" s="777"/>
      <c r="Y47" s="786"/>
      <c r="Z47" s="786"/>
      <c r="AA47" s="91" t="s">
        <v>13</v>
      </c>
      <c r="AB47" s="786"/>
      <c r="AC47" s="783"/>
      <c r="AD47" s="782"/>
      <c r="AE47" s="783"/>
      <c r="AF47" s="787"/>
      <c r="AG47" s="788"/>
      <c r="AH47" s="2"/>
    </row>
    <row r="48" spans="1:34" ht="12.75" customHeight="1">
      <c r="A48" s="752"/>
      <c r="B48" s="753"/>
      <c r="C48" s="756"/>
      <c r="D48" s="757"/>
      <c r="E48" s="757"/>
      <c r="F48" s="758"/>
      <c r="G48" s="762"/>
      <c r="H48" s="763"/>
      <c r="I48" s="766"/>
      <c r="J48" s="767"/>
      <c r="K48" s="767"/>
      <c r="L48" s="768"/>
      <c r="M48" s="756"/>
      <c r="N48" s="757"/>
      <c r="O48" s="757"/>
      <c r="P48" s="757"/>
      <c r="Q48" s="757"/>
      <c r="R48" s="758"/>
      <c r="S48" s="772"/>
      <c r="T48" s="773"/>
      <c r="U48" s="773"/>
      <c r="V48" s="773"/>
      <c r="W48" s="773"/>
      <c r="X48" s="774"/>
      <c r="Y48" s="778"/>
      <c r="Z48" s="778"/>
      <c r="AA48" s="90" t="s">
        <v>13</v>
      </c>
      <c r="AB48" s="778"/>
      <c r="AC48" s="779"/>
      <c r="AD48" s="780"/>
      <c r="AE48" s="781"/>
      <c r="AF48" s="784"/>
      <c r="AG48" s="785"/>
      <c r="AH48" s="2"/>
    </row>
    <row r="49" spans="1:66" ht="12.75" customHeight="1">
      <c r="A49" s="754"/>
      <c r="B49" s="755"/>
      <c r="C49" s="759"/>
      <c r="D49" s="760"/>
      <c r="E49" s="760"/>
      <c r="F49" s="761"/>
      <c r="G49" s="764"/>
      <c r="H49" s="765"/>
      <c r="I49" s="769"/>
      <c r="J49" s="770"/>
      <c r="K49" s="770"/>
      <c r="L49" s="771"/>
      <c r="M49" s="759"/>
      <c r="N49" s="760"/>
      <c r="O49" s="760"/>
      <c r="P49" s="760"/>
      <c r="Q49" s="760"/>
      <c r="R49" s="761"/>
      <c r="S49" s="775"/>
      <c r="T49" s="776"/>
      <c r="U49" s="776"/>
      <c r="V49" s="776"/>
      <c r="W49" s="776"/>
      <c r="X49" s="777"/>
      <c r="Y49" s="786"/>
      <c r="Z49" s="786"/>
      <c r="AA49" s="91" t="s">
        <v>13</v>
      </c>
      <c r="AB49" s="786"/>
      <c r="AC49" s="783"/>
      <c r="AD49" s="782"/>
      <c r="AE49" s="783"/>
      <c r="AF49" s="787"/>
      <c r="AG49" s="788"/>
      <c r="AH49" s="2"/>
    </row>
    <row r="50" spans="1:66" ht="26.25" customHeight="1">
      <c r="A50" s="790" t="s">
        <v>213</v>
      </c>
      <c r="B50" s="791"/>
      <c r="C50" s="791"/>
      <c r="D50" s="791"/>
      <c r="E50" s="791"/>
      <c r="F50" s="792"/>
      <c r="G50" s="566">
        <f>SUM(G32:G49)</f>
        <v>0</v>
      </c>
      <c r="H50" s="793"/>
      <c r="I50" s="794"/>
      <c r="J50" s="795"/>
      <c r="K50" s="795"/>
      <c r="L50" s="795"/>
      <c r="M50" s="795"/>
      <c r="N50" s="795"/>
      <c r="O50" s="795"/>
      <c r="P50" s="795"/>
      <c r="Q50" s="795"/>
      <c r="R50" s="795"/>
      <c r="S50" s="795"/>
      <c r="T50" s="795"/>
      <c r="U50" s="795"/>
      <c r="V50" s="795"/>
      <c r="W50" s="795"/>
      <c r="X50" s="795"/>
      <c r="Y50" s="795"/>
      <c r="Z50" s="795"/>
      <c r="AA50" s="795"/>
      <c r="AB50" s="795"/>
      <c r="AC50" s="795"/>
      <c r="AD50" s="795"/>
      <c r="AE50" s="795"/>
      <c r="AF50" s="795"/>
      <c r="AG50" s="796"/>
      <c r="AH50" s="2"/>
    </row>
    <row r="51" spans="1:66" s="18" customFormat="1" ht="23.25" customHeight="1">
      <c r="A51" s="571" t="s">
        <v>16</v>
      </c>
      <c r="B51" s="572"/>
      <c r="C51" s="572"/>
      <c r="D51" s="572"/>
      <c r="E51" s="572"/>
      <c r="F51" s="573"/>
      <c r="G51" s="574" t="str">
        <f>IF(COUNT(G32:G49)=0,"",ROUNDDOWN(AVERAGE(G32:G49),0))</f>
        <v/>
      </c>
      <c r="H51" s="575"/>
      <c r="I51" s="797" t="s">
        <v>88</v>
      </c>
      <c r="J51" s="798"/>
      <c r="K51" s="798"/>
      <c r="L51" s="798"/>
      <c r="M51" s="798"/>
      <c r="N51" s="798"/>
      <c r="O51" s="798"/>
      <c r="P51" s="798"/>
      <c r="Q51" s="798"/>
      <c r="R51" s="798"/>
      <c r="S51" s="798"/>
      <c r="T51" s="798"/>
      <c r="U51" s="798"/>
      <c r="V51" s="798"/>
      <c r="W51" s="798"/>
      <c r="X51" s="798"/>
      <c r="Y51" s="798"/>
      <c r="Z51" s="798"/>
      <c r="AA51" s="798"/>
      <c r="AB51" s="798"/>
      <c r="AC51" s="798"/>
      <c r="AD51" s="798"/>
      <c r="AE51" s="798"/>
      <c r="AF51" s="798"/>
      <c r="AG51" s="799"/>
      <c r="AH51" s="22"/>
    </row>
    <row r="52" spans="1:66" ht="23.25" customHeight="1">
      <c r="A52" s="44"/>
      <c r="B52" s="44"/>
      <c r="C52" s="2"/>
      <c r="D52" s="2"/>
      <c r="E52" s="2"/>
      <c r="F52" s="2"/>
      <c r="G52" s="44"/>
      <c r="H52" s="2"/>
      <c r="I52" s="2"/>
      <c r="J52" s="2"/>
      <c r="K52" s="2"/>
      <c r="L52" s="2"/>
      <c r="M52" s="2"/>
      <c r="N52" s="2"/>
      <c r="O52" s="2"/>
      <c r="P52" s="2"/>
      <c r="Q52" s="2"/>
      <c r="R52" s="2"/>
      <c r="S52" s="2"/>
      <c r="T52" s="2"/>
      <c r="U52" s="2"/>
      <c r="V52" s="2"/>
      <c r="W52" s="2"/>
      <c r="X52" s="3"/>
      <c r="Y52" s="3"/>
      <c r="Z52" s="3"/>
      <c r="AA52" s="2"/>
      <c r="AB52" s="2"/>
      <c r="AC52" s="2"/>
      <c r="AD52" s="2"/>
      <c r="AE52" s="2"/>
      <c r="AF52" s="2"/>
      <c r="AG52" s="2"/>
      <c r="AH52" s="2"/>
    </row>
    <row r="53" spans="1:66" ht="23.25" customHeight="1">
      <c r="A53" s="20"/>
      <c r="B53" s="20"/>
      <c r="C53" s="94" t="s">
        <v>186</v>
      </c>
      <c r="D53" s="21"/>
      <c r="E53" s="21"/>
      <c r="F53" s="21"/>
      <c r="G53" s="20"/>
      <c r="H53" s="22"/>
      <c r="I53" s="22"/>
      <c r="J53" s="22"/>
      <c r="K53" s="22"/>
      <c r="L53" s="22"/>
      <c r="M53" s="22"/>
      <c r="N53" s="22"/>
      <c r="O53" s="22"/>
      <c r="P53" s="22"/>
      <c r="Q53" s="22"/>
      <c r="R53" s="22"/>
      <c r="S53" s="22"/>
      <c r="T53" s="22"/>
      <c r="U53" s="22"/>
      <c r="V53" s="22"/>
      <c r="W53" s="22"/>
      <c r="X53" s="23"/>
      <c r="Y53" s="23"/>
      <c r="Z53" s="23"/>
      <c r="AA53" s="22"/>
      <c r="AB53" s="22"/>
      <c r="AC53" s="22"/>
      <c r="AD53" s="22"/>
      <c r="AE53" s="22"/>
      <c r="AF53" s="22"/>
      <c r="AG53" s="22"/>
      <c r="AH53" s="2"/>
    </row>
    <row r="54" spans="1:66" ht="23.25" customHeight="1">
      <c r="A54" s="20"/>
      <c r="B54" s="20"/>
      <c r="C54" s="22"/>
      <c r="D54" s="22"/>
      <c r="E54" s="22"/>
      <c r="F54" s="22"/>
      <c r="G54" s="22"/>
      <c r="H54" s="22"/>
      <c r="I54" s="22"/>
      <c r="J54" s="22"/>
      <c r="K54" s="22"/>
      <c r="L54" s="22"/>
      <c r="M54" s="22"/>
      <c r="N54" s="22"/>
      <c r="O54" s="22"/>
      <c r="P54" s="22"/>
      <c r="Q54" s="22"/>
      <c r="R54" s="22"/>
      <c r="S54" s="22"/>
      <c r="T54" s="22"/>
      <c r="U54" s="22"/>
      <c r="V54" s="22"/>
      <c r="W54" s="22"/>
      <c r="X54" s="23"/>
      <c r="Y54" s="23"/>
      <c r="Z54" s="23"/>
      <c r="AA54" s="22"/>
      <c r="AB54" s="22"/>
      <c r="AC54" s="22"/>
      <c r="AD54" s="22"/>
      <c r="AE54" s="22"/>
      <c r="AF54" s="22"/>
      <c r="AG54" s="22"/>
      <c r="AH54" s="2"/>
    </row>
    <row r="55" spans="1:66" ht="23.25" customHeight="1">
      <c r="A55" s="20"/>
      <c r="B55" s="20"/>
      <c r="C55" s="127" t="s">
        <v>283</v>
      </c>
      <c r="D55" s="128"/>
      <c r="E55" s="128"/>
      <c r="F55" s="33"/>
      <c r="G55" s="123"/>
      <c r="H55" s="123"/>
      <c r="I55" s="123"/>
      <c r="J55" s="123"/>
      <c r="K55" s="123"/>
      <c r="L55" s="123"/>
      <c r="M55" s="123"/>
      <c r="N55" s="123"/>
      <c r="O55" s="87"/>
      <c r="P55" s="87"/>
      <c r="Q55" s="87"/>
      <c r="R55" s="87"/>
      <c r="S55" s="87"/>
      <c r="T55" s="87"/>
      <c r="U55" s="87"/>
      <c r="V55" s="87"/>
      <c r="W55" s="87"/>
      <c r="X55" s="87"/>
      <c r="Y55" s="87"/>
      <c r="Z55" s="87"/>
      <c r="AA55" s="87"/>
      <c r="AB55" s="87"/>
      <c r="AC55" s="87"/>
      <c r="AD55" s="87"/>
      <c r="AE55" s="87"/>
      <c r="AF55" s="87"/>
      <c r="AG55" s="87"/>
      <c r="AH55" s="2"/>
      <c r="AJ55" s="85"/>
      <c r="AK55" s="53"/>
      <c r="AL55" s="24"/>
      <c r="AM55" s="87"/>
      <c r="AN55" s="87"/>
      <c r="AO55" s="87"/>
      <c r="AP55" s="87"/>
      <c r="AQ55" s="87"/>
      <c r="AR55" s="87"/>
      <c r="AS55" s="87"/>
      <c r="AT55" s="87"/>
      <c r="AU55" s="87"/>
      <c r="AV55" s="87"/>
      <c r="AW55" s="87"/>
      <c r="AX55" s="87"/>
      <c r="AY55" s="87"/>
      <c r="AZ55" s="87"/>
      <c r="BA55" s="87"/>
      <c r="BB55" s="87"/>
      <c r="BC55" s="87"/>
      <c r="BD55" s="87"/>
      <c r="BE55" s="87"/>
      <c r="BF55" s="87"/>
      <c r="BG55" s="87"/>
      <c r="BH55" s="87"/>
      <c r="BI55" s="87"/>
      <c r="BJ55" s="87"/>
      <c r="BK55" s="87"/>
      <c r="BL55" s="87"/>
      <c r="BM55" s="87"/>
      <c r="BN55" s="87"/>
    </row>
    <row r="56" spans="1:66" ht="23.25" customHeight="1">
      <c r="A56" s="20"/>
      <c r="B56" s="20"/>
      <c r="C56" s="127" t="s">
        <v>284</v>
      </c>
      <c r="D56" s="129"/>
      <c r="E56" s="130"/>
      <c r="F56" s="13"/>
      <c r="G56" s="33"/>
      <c r="H56" s="33"/>
      <c r="I56" s="33"/>
      <c r="J56" s="33"/>
      <c r="K56" s="33"/>
      <c r="L56" s="33"/>
      <c r="M56" s="33"/>
      <c r="N56" s="33"/>
      <c r="O56" s="87"/>
      <c r="P56" s="87"/>
      <c r="Q56" s="87"/>
      <c r="R56" s="87"/>
      <c r="S56" s="87"/>
      <c r="T56" s="87"/>
      <c r="U56" s="87"/>
      <c r="V56" s="87"/>
      <c r="W56" s="87"/>
      <c r="X56" s="87"/>
      <c r="Y56" s="87"/>
      <c r="Z56" s="87"/>
      <c r="AA56" s="87"/>
      <c r="AB56" s="87"/>
      <c r="AC56" s="87"/>
      <c r="AD56" s="87"/>
      <c r="AE56" s="87"/>
      <c r="AF56" s="87"/>
      <c r="AG56" s="87"/>
      <c r="AH56" s="2"/>
      <c r="AJ56" s="114"/>
      <c r="AK56" s="114"/>
      <c r="AL56" s="24"/>
      <c r="AM56" s="87"/>
      <c r="AN56" s="87"/>
      <c r="AO56" s="87"/>
      <c r="AP56" s="87"/>
      <c r="AQ56" s="87"/>
      <c r="AR56" s="87"/>
      <c r="AS56" s="87"/>
      <c r="AT56" s="87"/>
      <c r="AU56" s="87"/>
      <c r="AV56" s="87"/>
      <c r="AW56" s="87"/>
      <c r="AX56" s="87"/>
      <c r="AY56" s="87"/>
      <c r="AZ56" s="87"/>
      <c r="BA56" s="87"/>
      <c r="BB56" s="87"/>
      <c r="BC56" s="87"/>
      <c r="BD56" s="87"/>
      <c r="BE56" s="87"/>
      <c r="BF56" s="87"/>
      <c r="BG56" s="87"/>
      <c r="BH56" s="87"/>
      <c r="BI56" s="87"/>
      <c r="BJ56" s="87"/>
      <c r="BK56" s="87"/>
      <c r="BL56" s="87"/>
      <c r="BM56" s="87"/>
      <c r="BN56" s="87"/>
    </row>
    <row r="57" spans="1:66" ht="23.25" customHeight="1">
      <c r="A57" s="20"/>
      <c r="B57" s="20"/>
      <c r="C57" s="127" t="s">
        <v>244</v>
      </c>
      <c r="D57" s="131"/>
      <c r="E57" s="132"/>
      <c r="F57" s="13"/>
      <c r="G57" s="13"/>
      <c r="H57" s="13"/>
      <c r="I57" s="13"/>
      <c r="J57" s="13"/>
      <c r="K57" s="13"/>
      <c r="L57" s="13"/>
      <c r="M57" s="13"/>
      <c r="N57" s="9"/>
      <c r="O57" s="87"/>
      <c r="P57" s="87"/>
      <c r="Q57" s="87"/>
      <c r="R57" s="87"/>
      <c r="S57" s="87"/>
      <c r="T57" s="87"/>
      <c r="U57" s="87"/>
      <c r="V57" s="87"/>
      <c r="W57" s="87"/>
      <c r="X57" s="87"/>
      <c r="Y57" s="87"/>
      <c r="Z57" s="87"/>
      <c r="AA57" s="87"/>
      <c r="AB57" s="87"/>
      <c r="AC57" s="87"/>
      <c r="AD57" s="87"/>
      <c r="AE57" s="87"/>
      <c r="AF57" s="87"/>
      <c r="AG57" s="87"/>
      <c r="AH57" s="2"/>
    </row>
    <row r="58" spans="1:66" ht="23.25" customHeight="1">
      <c r="A58" s="20"/>
      <c r="B58" s="20"/>
      <c r="C58" s="24"/>
      <c r="D58" s="24"/>
      <c r="E58" s="24"/>
      <c r="F58" s="87"/>
      <c r="G58" s="87"/>
      <c r="H58" s="87"/>
      <c r="I58" s="87"/>
      <c r="J58" s="87"/>
      <c r="K58" s="87"/>
      <c r="L58" s="87"/>
      <c r="M58" s="87"/>
      <c r="N58" s="87"/>
      <c r="O58" s="87"/>
      <c r="P58" s="87"/>
      <c r="Q58" s="87"/>
      <c r="R58" s="87"/>
      <c r="S58" s="87"/>
      <c r="T58" s="87"/>
      <c r="U58" s="87"/>
      <c r="V58" s="87"/>
      <c r="W58" s="87"/>
      <c r="X58" s="87"/>
      <c r="Y58" s="87"/>
      <c r="Z58" s="87"/>
      <c r="AA58" s="87"/>
      <c r="AB58" s="87"/>
      <c r="AC58" s="87"/>
      <c r="AD58" s="87"/>
      <c r="AE58" s="87"/>
      <c r="AF58" s="87"/>
      <c r="AG58" s="87"/>
      <c r="AH58" s="2"/>
    </row>
    <row r="59" spans="1:66" s="11" customFormat="1" ht="18.75">
      <c r="A59" s="460" t="s">
        <v>142</v>
      </c>
      <c r="B59" s="460"/>
      <c r="C59" s="460"/>
      <c r="D59" s="460"/>
      <c r="E59" s="460"/>
      <c r="F59" s="460"/>
      <c r="G59" s="460"/>
      <c r="H59" s="460"/>
      <c r="I59" s="460"/>
      <c r="J59" s="460"/>
      <c r="K59" s="460"/>
      <c r="L59" s="460"/>
      <c r="M59" s="460"/>
      <c r="N59" s="460"/>
      <c r="O59" s="460"/>
      <c r="P59" s="460"/>
      <c r="Q59" s="460"/>
      <c r="R59" s="460"/>
      <c r="S59" s="460"/>
      <c r="T59" s="460"/>
      <c r="U59" s="460"/>
      <c r="V59" s="460"/>
      <c r="W59" s="460"/>
      <c r="X59" s="460"/>
      <c r="Y59" s="460"/>
      <c r="Z59" s="460"/>
      <c r="AA59" s="460"/>
      <c r="AB59" s="460"/>
      <c r="AC59" s="460"/>
      <c r="AD59" s="460"/>
      <c r="AE59" s="460"/>
      <c r="AF59" s="460"/>
      <c r="AG59" s="460"/>
      <c r="AH59" s="2"/>
      <c r="AI59" s="5"/>
    </row>
    <row r="60" spans="1:66" ht="17.25" customHeight="1">
      <c r="A60" s="44"/>
      <c r="B60" s="44"/>
      <c r="C60" s="2"/>
      <c r="D60" s="2"/>
      <c r="E60" s="2"/>
      <c r="F60" s="2"/>
      <c r="G60" s="44"/>
      <c r="H60" s="2"/>
      <c r="I60" s="2"/>
      <c r="J60" s="2"/>
      <c r="K60" s="2"/>
      <c r="L60" s="2"/>
      <c r="M60" s="2"/>
      <c r="N60" s="2"/>
      <c r="O60" s="2"/>
      <c r="P60" s="2"/>
      <c r="Q60" s="2"/>
      <c r="R60" s="2"/>
      <c r="S60" s="2"/>
      <c r="T60" s="2"/>
      <c r="U60" s="2"/>
      <c r="V60" s="2"/>
      <c r="W60" s="2"/>
      <c r="X60" s="3"/>
      <c r="Y60" s="3"/>
      <c r="Z60" s="3"/>
      <c r="AA60" s="2"/>
      <c r="AB60" s="2"/>
      <c r="AC60" s="2"/>
      <c r="AD60" s="2"/>
      <c r="AE60" s="2"/>
      <c r="AF60" s="2"/>
      <c r="AG60" s="2"/>
      <c r="AH60" s="2"/>
    </row>
    <row r="68" spans="42:44" ht="17.25" customHeight="1">
      <c r="AP68" s="5" t="s">
        <v>205</v>
      </c>
      <c r="AR68" s="5" t="s">
        <v>188</v>
      </c>
    </row>
    <row r="69" spans="42:44" ht="17.25" customHeight="1">
      <c r="AP69" s="5" t="s">
        <v>206</v>
      </c>
      <c r="AR69" s="5" t="s">
        <v>190</v>
      </c>
    </row>
    <row r="70" spans="42:44" ht="17.25" customHeight="1">
      <c r="AP70" s="5" t="s">
        <v>147</v>
      </c>
      <c r="AR70" s="5" t="s">
        <v>189</v>
      </c>
    </row>
    <row r="71" spans="42:44" ht="10.5">
      <c r="AP71" s="5" t="s">
        <v>207</v>
      </c>
    </row>
  </sheetData>
  <sheetProtection sheet="1" formatCells="0" selectLockedCells="1"/>
  <mergeCells count="156">
    <mergeCell ref="A59:AG59"/>
    <mergeCell ref="AA1:AG1"/>
    <mergeCell ref="A50:F50"/>
    <mergeCell ref="G50:H50"/>
    <mergeCell ref="I50:AG50"/>
    <mergeCell ref="A51:F51"/>
    <mergeCell ref="G51:H51"/>
    <mergeCell ref="I51:AG51"/>
    <mergeCell ref="Y48:Z48"/>
    <mergeCell ref="AB48:AC48"/>
    <mergeCell ref="AB47:AC47"/>
    <mergeCell ref="AF47:AG47"/>
    <mergeCell ref="Y49:Z49"/>
    <mergeCell ref="AB49:AC49"/>
    <mergeCell ref="AF49:AG49"/>
    <mergeCell ref="AD48:AE49"/>
    <mergeCell ref="AF48:AG48"/>
    <mergeCell ref="Y46:Z46"/>
    <mergeCell ref="A48:B49"/>
    <mergeCell ref="C48:F49"/>
    <mergeCell ref="G48:H49"/>
    <mergeCell ref="I48:L49"/>
    <mergeCell ref="M48:R49"/>
    <mergeCell ref="S48:X49"/>
    <mergeCell ref="AF42:AG42"/>
    <mergeCell ref="Y43:Z43"/>
    <mergeCell ref="AB43:AC43"/>
    <mergeCell ref="AF43:AG43"/>
    <mergeCell ref="AF46:AG46"/>
    <mergeCell ref="A44:B45"/>
    <mergeCell ref="C44:F45"/>
    <mergeCell ref="G44:H45"/>
    <mergeCell ref="I44:L45"/>
    <mergeCell ref="M44:R45"/>
    <mergeCell ref="S44:X45"/>
    <mergeCell ref="Y44:Z44"/>
    <mergeCell ref="AB44:AC44"/>
    <mergeCell ref="AD44:AE45"/>
    <mergeCell ref="AF44:AG44"/>
    <mergeCell ref="Y45:Z45"/>
    <mergeCell ref="AB45:AC45"/>
    <mergeCell ref="AF45:AG45"/>
    <mergeCell ref="G46:H47"/>
    <mergeCell ref="I46:L47"/>
    <mergeCell ref="M46:R47"/>
    <mergeCell ref="S46:X47"/>
    <mergeCell ref="AB46:AC46"/>
    <mergeCell ref="AD46:AE47"/>
    <mergeCell ref="A42:B43"/>
    <mergeCell ref="C42:F43"/>
    <mergeCell ref="G42:H43"/>
    <mergeCell ref="I42:L43"/>
    <mergeCell ref="M42:R43"/>
    <mergeCell ref="S42:X43"/>
    <mergeCell ref="Y42:Z42"/>
    <mergeCell ref="AB42:AC42"/>
    <mergeCell ref="AD42:AE43"/>
    <mergeCell ref="Y47:Z47"/>
    <mergeCell ref="A46:B47"/>
    <mergeCell ref="C46:F47"/>
    <mergeCell ref="AF38:AG38"/>
    <mergeCell ref="Y39:Z39"/>
    <mergeCell ref="AB39:AC39"/>
    <mergeCell ref="AF39:AG39"/>
    <mergeCell ref="A40:B41"/>
    <mergeCell ref="C40:F41"/>
    <mergeCell ref="G40:H41"/>
    <mergeCell ref="I40:L41"/>
    <mergeCell ref="M40:R41"/>
    <mergeCell ref="S40:X41"/>
    <mergeCell ref="Y40:Z40"/>
    <mergeCell ref="AB40:AC40"/>
    <mergeCell ref="AD40:AE41"/>
    <mergeCell ref="AF40:AG40"/>
    <mergeCell ref="Y41:Z41"/>
    <mergeCell ref="AB41:AC41"/>
    <mergeCell ref="AF41:AG41"/>
    <mergeCell ref="A38:B39"/>
    <mergeCell ref="C38:F39"/>
    <mergeCell ref="G38:H39"/>
    <mergeCell ref="I38:L39"/>
    <mergeCell ref="M38:R39"/>
    <mergeCell ref="S38:X39"/>
    <mergeCell ref="Y38:Z38"/>
    <mergeCell ref="AB38:AC38"/>
    <mergeCell ref="AD38:AE39"/>
    <mergeCell ref="AF34:AG34"/>
    <mergeCell ref="Y35:Z35"/>
    <mergeCell ref="AB35:AC35"/>
    <mergeCell ref="AF35:AG35"/>
    <mergeCell ref="AF36:AG36"/>
    <mergeCell ref="AF37:AG37"/>
    <mergeCell ref="A36:B37"/>
    <mergeCell ref="C36:F37"/>
    <mergeCell ref="G36:H37"/>
    <mergeCell ref="I36:L37"/>
    <mergeCell ref="M36:R37"/>
    <mergeCell ref="S36:X37"/>
    <mergeCell ref="Y36:Z36"/>
    <mergeCell ref="AB36:AC36"/>
    <mergeCell ref="AD36:AE37"/>
    <mergeCell ref="Y37:Z37"/>
    <mergeCell ref="AB37:AC37"/>
    <mergeCell ref="A34:B35"/>
    <mergeCell ref="C34:F35"/>
    <mergeCell ref="G34:H35"/>
    <mergeCell ref="I34:L35"/>
    <mergeCell ref="M34:R35"/>
    <mergeCell ref="S34:X35"/>
    <mergeCell ref="Y34:Z34"/>
    <mergeCell ref="AB34:AC34"/>
    <mergeCell ref="AD34:AE35"/>
    <mergeCell ref="Y30:AC30"/>
    <mergeCell ref="AD30:AE31"/>
    <mergeCell ref="AF30:AG31"/>
    <mergeCell ref="Y31:AC31"/>
    <mergeCell ref="A32:B33"/>
    <mergeCell ref="C32:F33"/>
    <mergeCell ref="G32:H33"/>
    <mergeCell ref="I32:L33"/>
    <mergeCell ref="M32:R33"/>
    <mergeCell ref="S32:X33"/>
    <mergeCell ref="Y32:Z32"/>
    <mergeCell ref="AB32:AC32"/>
    <mergeCell ref="AD32:AE33"/>
    <mergeCell ref="AF32:AG32"/>
    <mergeCell ref="Y33:Z33"/>
    <mergeCell ref="AB33:AC33"/>
    <mergeCell ref="AF33:AG33"/>
    <mergeCell ref="A29:B29"/>
    <mergeCell ref="C29:F29"/>
    <mergeCell ref="G29:H29"/>
    <mergeCell ref="A30:B31"/>
    <mergeCell ref="C30:F31"/>
    <mergeCell ref="G30:H31"/>
    <mergeCell ref="I30:L31"/>
    <mergeCell ref="M30:R31"/>
    <mergeCell ref="S30:X31"/>
    <mergeCell ref="H13:K16"/>
    <mergeCell ref="L13:O14"/>
    <mergeCell ref="P13:Z14"/>
    <mergeCell ref="L15:O16"/>
    <mergeCell ref="P15:Z16"/>
    <mergeCell ref="A22:H23"/>
    <mergeCell ref="I22:AG23"/>
    <mergeCell ref="A24:H27"/>
    <mergeCell ref="I24:AG27"/>
    <mergeCell ref="AA2:AG4"/>
    <mergeCell ref="A6:AG6"/>
    <mergeCell ref="T8:V8"/>
    <mergeCell ref="W8:AE8"/>
    <mergeCell ref="C9:H10"/>
    <mergeCell ref="I9:Q10"/>
    <mergeCell ref="T9:V10"/>
    <mergeCell ref="W9:AE10"/>
    <mergeCell ref="W11:AE11"/>
  </mergeCells>
  <phoneticPr fontId="119"/>
  <conditionalFormatting sqref="A32 C32 I22 Y36:AG37 AD32 I24 AB32:AC33 Y32:AA35 I32 G32 I34:L49 A34:F49 G34 G36:H49 L32:M32 M34 M36 M38 M40 M42 M44 M46 M48 S32 S34 S36 S38 S40 S42 S44 S46 S48 AB34:AG35 AF32:AF33 Y38:AE49">
    <cfRule type="expression" dxfId="100" priority="6" stopIfTrue="1">
      <formula>$L$15="○"</formula>
    </cfRule>
    <cfRule type="expression" dxfId="99" priority="7" stopIfTrue="1">
      <formula>$L$13="○"</formula>
    </cfRule>
  </conditionalFormatting>
  <conditionalFormatting sqref="O55:AG58 F58:N58 AM55:BN56">
    <cfRule type="expression" dxfId="98" priority="8" stopIfTrue="1">
      <formula>$D$56="■"</formula>
    </cfRule>
  </conditionalFormatting>
  <conditionalFormatting sqref="A32:AG49">
    <cfRule type="expression" dxfId="97" priority="1" stopIfTrue="1">
      <formula>$L$13="○"</formula>
    </cfRule>
  </conditionalFormatting>
  <dataValidations count="3">
    <dataValidation type="list" allowBlank="1" showInputMessage="1" showErrorMessage="1" sqref="AF32:AG49">
      <formula1>$AR$68:$AR$71</formula1>
    </dataValidation>
    <dataValidation type="list" allowBlank="1" showInputMessage="1" showErrorMessage="1" sqref="L13:O16">
      <formula1>$AA$13:$AA$14</formula1>
    </dataValidation>
    <dataValidation type="decimal" imeMode="off" operator="greaterThan" allowBlank="1" showInputMessage="1" showErrorMessage="1" sqref="G50">
      <formula1>0</formula1>
    </dataValidation>
  </dataValidations>
  <printOptions horizontalCentered="1"/>
  <pageMargins left="0.78740157480314965" right="0.59055118110236227" top="0.39370078740157483" bottom="0.39370078740157483" header="0.31496062992125984" footer="0.31496062992125984"/>
  <pageSetup paperSize="9" scale="75" orientation="portrait" verticalDpi="300" r:id="rId1"/>
  <colBreaks count="1" manualBreakCount="1">
    <brk id="33"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33</vt:i4>
      </vt:variant>
      <vt:variant>
        <vt:lpstr>名前付き一覧</vt:lpstr>
      </vt:variant>
      <vt:variant>
        <vt:i4>33</vt:i4>
      </vt:variant>
    </vt:vector>
  </HeadingPairs>
  <TitlesOfParts>
    <vt:vector size="66" baseType="lpstr">
      <vt:lpstr>順番 (H29) (自己採点)</vt:lpstr>
      <vt:lpstr>自己採点申請書(H29)</vt:lpstr>
      <vt:lpstr>社名情報 (H29)</vt:lpstr>
      <vt:lpstr>配置予定技術者(H29)</vt:lpstr>
      <vt:lpstr>ア(ｱ)</vt:lpstr>
      <vt:lpstr>ア(ｲ)</vt:lpstr>
      <vt:lpstr>イ(ｱ)</vt:lpstr>
      <vt:lpstr>イ(ｲ)</vt:lpstr>
      <vt:lpstr>ウ(ｱ)</vt:lpstr>
      <vt:lpstr>ウ(ｲ)</vt:lpstr>
      <vt:lpstr>カ(ｱ)</vt:lpstr>
      <vt:lpstr>カ(ｲ)</vt:lpstr>
      <vt:lpstr>カ(ｳ)</vt:lpstr>
      <vt:lpstr>カ(ｴ)</vt:lpstr>
      <vt:lpstr>キ(ｴ)</vt:lpstr>
      <vt:lpstr>キ(ｵ)</vt:lpstr>
      <vt:lpstr>キ(ｶ)</vt:lpstr>
      <vt:lpstr>ケ(ｱ)</vt:lpstr>
      <vt:lpstr>ケ(ｲ)</vt:lpstr>
      <vt:lpstr>ケ(ｳ)</vt:lpstr>
      <vt:lpstr>コ(ｱ)</vt:lpstr>
      <vt:lpstr>コ(ｱ)割</vt:lpstr>
      <vt:lpstr>コ(ｲ)</vt:lpstr>
      <vt:lpstr>コ(ｲ)割</vt:lpstr>
      <vt:lpstr>コ(ｳ) </vt:lpstr>
      <vt:lpstr>コ(ｴ)</vt:lpstr>
      <vt:lpstr>コ(ｵ)</vt:lpstr>
      <vt:lpstr>サ(ｱ)</vt:lpstr>
      <vt:lpstr>サ(ｲ)</vt:lpstr>
      <vt:lpstr>サ(ｳ)</vt:lpstr>
      <vt:lpstr>サ(ｴ)</vt:lpstr>
      <vt:lpstr>サ(ｵ)</vt:lpstr>
      <vt:lpstr>サ(ｷ)</vt:lpstr>
      <vt:lpstr>'ア(ｱ)'!Print_Area</vt:lpstr>
      <vt:lpstr>'ア(ｲ)'!Print_Area</vt:lpstr>
      <vt:lpstr>'イ(ｱ)'!Print_Area</vt:lpstr>
      <vt:lpstr>'イ(ｲ)'!Print_Area</vt:lpstr>
      <vt:lpstr>'ウ(ｱ)'!Print_Area</vt:lpstr>
      <vt:lpstr>'ウ(ｲ)'!Print_Area</vt:lpstr>
      <vt:lpstr>'カ(ｱ)'!Print_Area</vt:lpstr>
      <vt:lpstr>'カ(ｲ)'!Print_Area</vt:lpstr>
      <vt:lpstr>'カ(ｳ)'!Print_Area</vt:lpstr>
      <vt:lpstr>'カ(ｴ)'!Print_Area</vt:lpstr>
      <vt:lpstr>'キ(ｴ)'!Print_Area</vt:lpstr>
      <vt:lpstr>'キ(ｵ)'!Print_Area</vt:lpstr>
      <vt:lpstr>'キ(ｶ)'!Print_Area</vt:lpstr>
      <vt:lpstr>'ケ(ｱ)'!Print_Area</vt:lpstr>
      <vt:lpstr>'ケ(ｲ)'!Print_Area</vt:lpstr>
      <vt:lpstr>'ケ(ｳ)'!Print_Area</vt:lpstr>
      <vt:lpstr>'コ(ｱ)'!Print_Area</vt:lpstr>
      <vt:lpstr>'コ(ｱ)割'!Print_Area</vt:lpstr>
      <vt:lpstr>'コ(ｲ)'!Print_Area</vt:lpstr>
      <vt:lpstr>'コ(ｲ)割'!Print_Area</vt:lpstr>
      <vt:lpstr>'コ(ｳ) '!Print_Area</vt:lpstr>
      <vt:lpstr>'コ(ｴ)'!Print_Area</vt:lpstr>
      <vt:lpstr>'コ(ｵ)'!Print_Area</vt:lpstr>
      <vt:lpstr>'サ(ｱ)'!Print_Area</vt:lpstr>
      <vt:lpstr>'サ(ｲ)'!Print_Area</vt:lpstr>
      <vt:lpstr>'サ(ｳ)'!Print_Area</vt:lpstr>
      <vt:lpstr>'サ(ｴ)'!Print_Area</vt:lpstr>
      <vt:lpstr>'サ(ｵ)'!Print_Area</vt:lpstr>
      <vt:lpstr>'サ(ｷ)'!Print_Area</vt:lpstr>
      <vt:lpstr>'自己採点申請書(H29)'!Print_Area</vt:lpstr>
      <vt:lpstr>'社名情報 (H29)'!Print_Area</vt:lpstr>
      <vt:lpstr>'順番 (H29) (自己採点)'!Print_Area</vt:lpstr>
      <vt:lpstr>'配置予定技術者(H29)'!Print_Area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埼玉県</dc:creator>
  <cp:lastModifiedBy>多比良　寿</cp:lastModifiedBy>
  <cp:lastPrinted>2017-07-20T09:12:44Z</cp:lastPrinted>
  <dcterms:created xsi:type="dcterms:W3CDTF">2010-12-14T05:07:15Z</dcterms:created>
  <dcterms:modified xsi:type="dcterms:W3CDTF">2017-07-21T00:58:17Z</dcterms:modified>
</cp:coreProperties>
</file>